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200.208\Obrazovanje - razmjena\KUHINJA\Jelovnici\"/>
    </mc:Choice>
  </mc:AlternateContent>
  <bookViews>
    <workbookView xWindow="0" yWindow="0" windowWidth="20490" windowHeight="6720" firstSheet="1" activeTab="1"/>
  </bookViews>
  <sheets>
    <sheet name="Jelovnik (01.-05.04)" sheetId="2" r:id="rId1"/>
    <sheet name="Ponedjeljak (01.04.)" sheetId="1" r:id="rId2"/>
    <sheet name="Utorak (02.04.)" sheetId="6" r:id="rId3"/>
    <sheet name="Srijeda (03.04.)" sheetId="3" r:id="rId4"/>
    <sheet name="Četvrtak (04.04.)" sheetId="7" r:id="rId5"/>
    <sheet name="Petak (05.04.)" sheetId="8" r:id="rId6"/>
    <sheet name="Nutritivni izračun" sheetId="4" r:id="rId7"/>
    <sheet name="sheet" sheetId="5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5" l="1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" i="5" l="1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5" i="5"/>
  <c r="U65" i="4"/>
  <c r="R65" i="4"/>
  <c r="P65" i="4"/>
  <c r="M65" i="4"/>
  <c r="J65" i="4"/>
  <c r="G65" i="4"/>
  <c r="U64" i="4"/>
  <c r="R64" i="4"/>
  <c r="V64" i="4" s="1"/>
  <c r="P64" i="4"/>
  <c r="M64" i="4"/>
  <c r="J64" i="4"/>
  <c r="G64" i="4"/>
  <c r="D64" i="4"/>
  <c r="U63" i="4"/>
  <c r="R63" i="4"/>
  <c r="V63" i="4" s="1"/>
  <c r="P63" i="4"/>
  <c r="M63" i="4"/>
  <c r="J63" i="4"/>
  <c r="G63" i="4"/>
  <c r="U62" i="4"/>
  <c r="R62" i="4"/>
  <c r="V62" i="4" s="1"/>
  <c r="P62" i="4"/>
  <c r="M62" i="4"/>
  <c r="J62" i="4"/>
  <c r="G62" i="4"/>
  <c r="U61" i="4"/>
  <c r="R61" i="4"/>
  <c r="V61" i="4" s="1"/>
  <c r="P61" i="4"/>
  <c r="M61" i="4"/>
  <c r="J61" i="4"/>
  <c r="G61" i="4"/>
  <c r="U60" i="4"/>
  <c r="R60" i="4"/>
  <c r="V60" i="4" s="1"/>
  <c r="G60" i="4"/>
  <c r="U59" i="4"/>
  <c r="R59" i="4"/>
  <c r="V59" i="4" s="1"/>
  <c r="P59" i="4"/>
  <c r="M59" i="4"/>
  <c r="J59" i="4"/>
  <c r="G59" i="4"/>
  <c r="U58" i="4"/>
  <c r="R58" i="4"/>
  <c r="P58" i="4"/>
  <c r="M58" i="4"/>
  <c r="J58" i="4"/>
  <c r="G58" i="4"/>
  <c r="U57" i="4"/>
  <c r="R57" i="4"/>
  <c r="V57" i="4" s="1"/>
  <c r="P57" i="4"/>
  <c r="M57" i="4"/>
  <c r="J57" i="4"/>
  <c r="G57" i="4"/>
  <c r="U56" i="4"/>
  <c r="R56" i="4"/>
  <c r="J56" i="4"/>
  <c r="G56" i="4"/>
  <c r="U55" i="4"/>
  <c r="R55" i="4"/>
  <c r="P55" i="4"/>
  <c r="M55" i="4"/>
  <c r="J55" i="4"/>
  <c r="G55" i="4"/>
  <c r="U54" i="4"/>
  <c r="R54" i="4"/>
  <c r="V54" i="4" s="1"/>
  <c r="P54" i="4"/>
  <c r="M54" i="4"/>
  <c r="J54" i="4"/>
  <c r="G54" i="4"/>
  <c r="U53" i="4"/>
  <c r="R53" i="4"/>
  <c r="P53" i="4"/>
  <c r="M53" i="4"/>
  <c r="J53" i="4"/>
  <c r="G53" i="4"/>
  <c r="U52" i="4"/>
  <c r="R52" i="4"/>
  <c r="V52" i="4" s="1"/>
  <c r="P52" i="4"/>
  <c r="M52" i="4"/>
  <c r="J52" i="4"/>
  <c r="G52" i="4"/>
  <c r="U51" i="4"/>
  <c r="U50" i="4"/>
  <c r="R50" i="4"/>
  <c r="P50" i="4"/>
  <c r="M50" i="4"/>
  <c r="J50" i="4"/>
  <c r="G50" i="4"/>
  <c r="U49" i="4"/>
  <c r="R49" i="4"/>
  <c r="P49" i="4"/>
  <c r="M49" i="4"/>
  <c r="J49" i="4"/>
  <c r="G49" i="4"/>
  <c r="U48" i="4"/>
  <c r="R48" i="4"/>
  <c r="U47" i="4"/>
  <c r="R47" i="4"/>
  <c r="V47" i="4" s="1"/>
  <c r="P47" i="4"/>
  <c r="M47" i="4"/>
  <c r="J47" i="4"/>
  <c r="G47" i="4"/>
  <c r="U46" i="4"/>
  <c r="R46" i="4"/>
  <c r="V46" i="4" s="1"/>
  <c r="P46" i="4"/>
  <c r="M46" i="4"/>
  <c r="J46" i="4"/>
  <c r="G46" i="4"/>
  <c r="U45" i="4"/>
  <c r="R45" i="4"/>
  <c r="V45" i="4" s="1"/>
  <c r="P45" i="4"/>
  <c r="M45" i="4"/>
  <c r="J45" i="4"/>
  <c r="G45" i="4"/>
  <c r="U44" i="4"/>
  <c r="R44" i="4"/>
  <c r="U43" i="4"/>
  <c r="R43" i="4"/>
  <c r="P43" i="4"/>
  <c r="M43" i="4"/>
  <c r="J43" i="4"/>
  <c r="G43" i="4"/>
  <c r="U42" i="4"/>
  <c r="R42" i="4"/>
  <c r="P42" i="4"/>
  <c r="M42" i="4"/>
  <c r="J42" i="4"/>
  <c r="G42" i="4"/>
  <c r="U41" i="4"/>
  <c r="R41" i="4"/>
  <c r="P41" i="4"/>
  <c r="M41" i="4"/>
  <c r="J41" i="4"/>
  <c r="G41" i="4"/>
  <c r="U40" i="4"/>
  <c r="R40" i="4"/>
  <c r="P40" i="4"/>
  <c r="M40" i="4"/>
  <c r="J40" i="4"/>
  <c r="G40" i="4"/>
  <c r="U39" i="4"/>
  <c r="R39" i="4"/>
  <c r="U38" i="4"/>
  <c r="R38" i="4"/>
  <c r="V38" i="4" s="1"/>
  <c r="P38" i="4"/>
  <c r="M38" i="4"/>
  <c r="J38" i="4"/>
  <c r="G38" i="4"/>
  <c r="U37" i="4"/>
  <c r="R37" i="4"/>
  <c r="V37" i="4" s="1"/>
  <c r="P37" i="4"/>
  <c r="M37" i="4"/>
  <c r="J37" i="4"/>
  <c r="G37" i="4"/>
  <c r="U36" i="4"/>
  <c r="R36" i="4"/>
  <c r="V36" i="4" s="1"/>
  <c r="P36" i="4"/>
  <c r="M36" i="4"/>
  <c r="J36" i="4"/>
  <c r="G36" i="4"/>
  <c r="U35" i="4"/>
  <c r="R35" i="4"/>
  <c r="U34" i="4"/>
  <c r="R34" i="4"/>
  <c r="U33" i="4"/>
  <c r="R33" i="4"/>
  <c r="U32" i="4"/>
  <c r="R32" i="4"/>
  <c r="U31" i="4"/>
  <c r="R31" i="4"/>
  <c r="V31" i="4" s="1"/>
  <c r="P31" i="4"/>
  <c r="M31" i="4"/>
  <c r="J31" i="4"/>
  <c r="G31" i="4"/>
  <c r="U30" i="4"/>
  <c r="R30" i="4"/>
  <c r="U29" i="4"/>
  <c r="U28" i="4"/>
  <c r="R28" i="4"/>
  <c r="U27" i="4"/>
  <c r="R27" i="4"/>
  <c r="U26" i="4"/>
  <c r="R26" i="4"/>
  <c r="U25" i="4"/>
  <c r="R25" i="4"/>
  <c r="U24" i="4"/>
  <c r="R24" i="4"/>
  <c r="U23" i="4"/>
  <c r="R23" i="4"/>
  <c r="U22" i="4"/>
  <c r="R22" i="4"/>
  <c r="P22" i="4"/>
  <c r="M22" i="4"/>
  <c r="J22" i="4"/>
  <c r="G22" i="4"/>
  <c r="D22" i="4"/>
  <c r="U21" i="4"/>
  <c r="R21" i="4"/>
  <c r="V21" i="4" s="1"/>
  <c r="P21" i="4"/>
  <c r="M21" i="4"/>
  <c r="J21" i="4"/>
  <c r="G21" i="4"/>
  <c r="D21" i="4"/>
  <c r="U20" i="4"/>
  <c r="R20" i="4"/>
  <c r="U19" i="4"/>
  <c r="R19" i="4"/>
  <c r="U18" i="4"/>
  <c r="R18" i="4"/>
  <c r="U17" i="4"/>
  <c r="R17" i="4"/>
  <c r="U16" i="4"/>
  <c r="R16" i="4"/>
  <c r="P16" i="4"/>
  <c r="M16" i="4"/>
  <c r="J16" i="4"/>
  <c r="G16" i="4"/>
  <c r="D16" i="4"/>
  <c r="U15" i="4"/>
  <c r="R15" i="4"/>
  <c r="U14" i="4"/>
  <c r="R14" i="4"/>
  <c r="U13" i="4"/>
  <c r="R13" i="4"/>
  <c r="U12" i="4"/>
  <c r="R12" i="4"/>
  <c r="V12" i="4" s="1"/>
  <c r="P12" i="4"/>
  <c r="M12" i="4"/>
  <c r="J12" i="4"/>
  <c r="G12" i="4"/>
  <c r="U11" i="4"/>
  <c r="R11" i="4"/>
  <c r="V11" i="4" s="1"/>
  <c r="P11" i="4"/>
  <c r="M11" i="4"/>
  <c r="J11" i="4"/>
  <c r="G11" i="4"/>
  <c r="D11" i="4"/>
  <c r="U10" i="4"/>
  <c r="R10" i="4"/>
  <c r="P10" i="4"/>
  <c r="M10" i="4"/>
  <c r="J10" i="4"/>
  <c r="G10" i="4"/>
  <c r="D10" i="4"/>
  <c r="U9" i="4"/>
  <c r="R9" i="4"/>
  <c r="U8" i="4"/>
  <c r="R8" i="4"/>
  <c r="U7" i="4"/>
  <c r="R7" i="4"/>
  <c r="P7" i="4"/>
  <c r="M7" i="4"/>
  <c r="J7" i="4"/>
  <c r="G7" i="4"/>
  <c r="D7" i="4"/>
  <c r="R6" i="4"/>
  <c r="R4" i="4"/>
  <c r="R3" i="4"/>
  <c r="R2" i="4"/>
  <c r="V22" i="4" l="1"/>
  <c r="V53" i="4"/>
  <c r="V55" i="4"/>
  <c r="V56" i="4"/>
  <c r="V58" i="4"/>
  <c r="V65" i="4"/>
  <c r="T52" i="4"/>
  <c r="T65" i="4"/>
  <c r="T36" i="4"/>
  <c r="T38" i="4"/>
  <c r="T40" i="4"/>
  <c r="T59" i="4"/>
  <c r="T42" i="4"/>
  <c r="T46" i="4"/>
  <c r="T50" i="4"/>
  <c r="T63" i="4"/>
  <c r="T58" i="4"/>
  <c r="T7" i="4"/>
  <c r="T12" i="4"/>
  <c r="T31" i="4"/>
  <c r="T37" i="4"/>
  <c r="T41" i="4"/>
  <c r="T43" i="4"/>
  <c r="T45" i="4"/>
  <c r="T47" i="4"/>
  <c r="T49" i="4"/>
  <c r="T53" i="4"/>
  <c r="T55" i="4"/>
  <c r="T61" i="4"/>
  <c r="T54" i="4"/>
  <c r="T56" i="4"/>
  <c r="T57" i="4"/>
  <c r="T62" i="4"/>
  <c r="T64" i="4"/>
  <c r="V7" i="4"/>
  <c r="T16" i="4"/>
  <c r="T22" i="4"/>
  <c r="T11" i="4"/>
  <c r="V16" i="4"/>
  <c r="V41" i="4"/>
  <c r="V43" i="4"/>
  <c r="V49" i="4"/>
  <c r="T10" i="4"/>
  <c r="V10" i="4"/>
  <c r="T21" i="4"/>
  <c r="V40" i="4"/>
  <c r="V42" i="4"/>
  <c r="V50" i="4"/>
</calcChain>
</file>

<file path=xl/sharedStrings.xml><?xml version="1.0" encoding="utf-8"?>
<sst xmlns="http://schemas.openxmlformats.org/spreadsheetml/2006/main" count="448" uniqueCount="268">
  <si>
    <t>SASTOJCI</t>
  </si>
  <si>
    <t>PROSJEČNA VELIČINA 1 SERVIRANJA</t>
  </si>
  <si>
    <t>VOĆE - 1 komad</t>
  </si>
  <si>
    <t>KRUH - 1-3 šnite (prema potrebi)</t>
  </si>
  <si>
    <t>UPUTA ZA PRIPREMU:</t>
  </si>
  <si>
    <t>TJEDAN 01.-05.04.2019</t>
  </si>
  <si>
    <t>100 kom</t>
  </si>
  <si>
    <t>2 ŠNITE KRUHA S KREMNIM NAMAZOM</t>
  </si>
  <si>
    <t>Ponedjeljak 01.04.</t>
  </si>
  <si>
    <t>ENERGETSKI SENDVIČ</t>
  </si>
  <si>
    <t>Čaj:</t>
  </si>
  <si>
    <t xml:space="preserve">       med</t>
  </si>
  <si>
    <t>13 štruca od 700 g</t>
  </si>
  <si>
    <t xml:space="preserve">mjera za 100 serviranja 
(kom, vrećice, ...) </t>
  </si>
  <si>
    <t>naranča</t>
  </si>
  <si>
    <t>1 kom</t>
  </si>
  <si>
    <t>200 (mL)</t>
  </si>
  <si>
    <t>20 (L)</t>
  </si>
  <si>
    <t>kruh, crni</t>
  </si>
  <si>
    <t>NETO 1 
OSOBA (g)</t>
  </si>
  <si>
    <t>kremni namaz poput Lino lade duo</t>
  </si>
  <si>
    <t xml:space="preserve">       čaj (šipak ili okus po želji)</t>
  </si>
  <si>
    <t>Tjedan od 01.04. – 05.04.2019.</t>
  </si>
  <si>
    <t>Utorak 02.04.</t>
  </si>
  <si>
    <t>Ponedjeljak</t>
  </si>
  <si>
    <t>Srijeda</t>
  </si>
  <si>
    <t>Utorak</t>
  </si>
  <si>
    <t>Četvrtak</t>
  </si>
  <si>
    <t>Petak</t>
  </si>
  <si>
    <t>PROSJEK</t>
  </si>
  <si>
    <t>Bjelančevine</t>
  </si>
  <si>
    <t>Ugljikohidrati</t>
  </si>
  <si>
    <t>Masti</t>
  </si>
  <si>
    <t>Nutrients</t>
  </si>
  <si>
    <t>Per Serving</t>
  </si>
  <si>
    <t>Rcmd</t>
  </si>
  <si>
    <t>%Rec</t>
  </si>
  <si>
    <t>25% od Rcmd</t>
  </si>
  <si>
    <t>Gram Weight (g)</t>
  </si>
  <si>
    <t>Calories (kcal)</t>
  </si>
  <si>
    <t>Calories from Fat (kcal)</t>
  </si>
  <si>
    <t>Calories from SatFat (kcal)</t>
  </si>
  <si>
    <t>Protein (g)</t>
  </si>
  <si>
    <t>Carbohydrates (g)</t>
  </si>
  <si>
    <t>Total Dietary Fiber (g)</t>
  </si>
  <si>
    <t>Total Soluble Fiber (g)</t>
  </si>
  <si>
    <t>Dietary Fiber (2016) (g)</t>
  </si>
  <si>
    <t>Soluble Fiber (2016) (g)</t>
  </si>
  <si>
    <t>Total Sugars (g)</t>
  </si>
  <si>
    <t>Added Sugar (g)</t>
  </si>
  <si>
    <t>Monosaccharides (g)</t>
  </si>
  <si>
    <t>Disaccharides (g)</t>
  </si>
  <si>
    <t>Other Carbs (g)</t>
  </si>
  <si>
    <t>Fat (g)</t>
  </si>
  <si>
    <t>Saturated Fat (g)</t>
  </si>
  <si>
    <t>Mono Fat (g)</t>
  </si>
  <si>
    <t>Poly Fat (g)</t>
  </si>
  <si>
    <t>Trans Fatty Acid (g)</t>
  </si>
  <si>
    <t>Cholesterol (mg)</t>
  </si>
  <si>
    <t>Water (g)</t>
  </si>
  <si>
    <t>Kilojoules (kJ)</t>
  </si>
  <si>
    <t>Vitamins</t>
  </si>
  <si>
    <t/>
  </si>
  <si>
    <t>Vitamin A - IU (IU)</t>
  </si>
  <si>
    <t>Vitamin A - RE (mcg)</t>
  </si>
  <si>
    <t>Vitamin A - RAE (mcg)</t>
  </si>
  <si>
    <t>Carotenoid RE (mcg)</t>
  </si>
  <si>
    <t>Retinol RE (mcg)</t>
  </si>
  <si>
    <t>Beta-Carotene (mcg)</t>
  </si>
  <si>
    <t>Vitamin B1 - Thiamin (mg)</t>
  </si>
  <si>
    <t>Vitamin B2 - Riboflavin (mg)</t>
  </si>
  <si>
    <t>Vitamin B3 - Niacin (mg)</t>
  </si>
  <si>
    <t>Vitamin B3 - Niacin Equiv (mg)</t>
  </si>
  <si>
    <t>Vitamin B6 (mg)</t>
  </si>
  <si>
    <t>Vitamin B12 (mcg)</t>
  </si>
  <si>
    <t>Biotin (mcg)</t>
  </si>
  <si>
    <t>Vitamin C (mg)</t>
  </si>
  <si>
    <t>Vitamin D - IU (IU)</t>
  </si>
  <si>
    <t>Vitamin D - mcg (mcg)</t>
  </si>
  <si>
    <t>Vitamin E - Alpha-Toco (mg)</t>
  </si>
  <si>
    <t>Folate (mcg)</t>
  </si>
  <si>
    <t>Folate, DFE (mcg DFE)</t>
  </si>
  <si>
    <t>Vitamin K (mcg)</t>
  </si>
  <si>
    <t>Pantothenic Acid (mg)</t>
  </si>
  <si>
    <t>Minerals</t>
  </si>
  <si>
    <t>Calcium (mg)</t>
  </si>
  <si>
    <t>Chromium (mcg)</t>
  </si>
  <si>
    <t>Copper (mg)</t>
  </si>
  <si>
    <t>Fluoride (mg)</t>
  </si>
  <si>
    <t>Iodine (mcg)</t>
  </si>
  <si>
    <t>Iron (mg)</t>
  </si>
  <si>
    <t>Magnesium (mg)</t>
  </si>
  <si>
    <t>Manganese (mg)</t>
  </si>
  <si>
    <t>Molybdenum (mcg)</t>
  </si>
  <si>
    <t>Phosphorus (mg)</t>
  </si>
  <si>
    <t>Potassium (mg)</t>
  </si>
  <si>
    <t>Selenium (mcg)</t>
  </si>
  <si>
    <t>Sodium (mg)</t>
  </si>
  <si>
    <t>Zinc (mg)</t>
  </si>
  <si>
    <t>Multi-Column</t>
  </si>
  <si>
    <t>Basic Components</t>
  </si>
  <si>
    <t>--</t>
  </si>
  <si>
    <t>Chloride (mg)</t>
  </si>
  <si>
    <t>Salt (g)</t>
  </si>
  <si>
    <t>Poly Fats</t>
  </si>
  <si>
    <t>Omega 3 Fatty Acid (g)</t>
  </si>
  <si>
    <t>0.02</t>
  </si>
  <si>
    <t>Omega 6 Fatty Acid (g)</t>
  </si>
  <si>
    <t>0.08</t>
  </si>
  <si>
    <t>Other Nutrients</t>
  </si>
  <si>
    <t>Alcohol (g)</t>
  </si>
  <si>
    <t>Caffeine (mg)</t>
  </si>
  <si>
    <t>Choline (mg)</t>
  </si>
  <si>
    <t>0</t>
  </si>
  <si>
    <t>sol</t>
  </si>
  <si>
    <t>poriluk</t>
  </si>
  <si>
    <t>sol (za pirjanje poriluka)</t>
  </si>
  <si>
    <t>vrhnje kiselo 20%mm</t>
  </si>
  <si>
    <t>riža parboiled</t>
  </si>
  <si>
    <t>kruh</t>
  </si>
  <si>
    <t>jabuka</t>
  </si>
  <si>
    <t>2. Piletini dodati poriluk izrezan na kolutiće, i nastaviti pirjati, dolijevati vodu prema potrebi.</t>
  </si>
  <si>
    <t>4. Posebno skuhati rižu za prilog.</t>
  </si>
  <si>
    <t>ulje (mL)</t>
  </si>
  <si>
    <t xml:space="preserve">Vegeta </t>
  </si>
  <si>
    <t>brašno, glatko</t>
  </si>
  <si>
    <t xml:space="preserve">3. Pred kraj dodati kiselo vrhnje i kratko prokuhati.    </t>
  </si>
  <si>
    <t>ocat (mL)</t>
  </si>
  <si>
    <t>100 komada</t>
  </si>
  <si>
    <t>Srijeda 03.04.</t>
  </si>
  <si>
    <t>UMAK S MESOM- 100g (meso +  umak)</t>
  </si>
  <si>
    <t>7 štruca od 700 g</t>
  </si>
  <si>
    <t>luk</t>
  </si>
  <si>
    <t xml:space="preserve">KRUMPIR S MESOM - 250 g </t>
  </si>
  <si>
    <t xml:space="preserve">SALATA - 50 g </t>
  </si>
  <si>
    <t>rajčica konc.</t>
  </si>
  <si>
    <t>Vegeta (Vegeta natur)</t>
  </si>
  <si>
    <t>paprika začinska slatka</t>
  </si>
  <si>
    <t>krumpir</t>
  </si>
  <si>
    <t>sol za kuhanje krumpira</t>
  </si>
  <si>
    <t xml:space="preserve">1. Na ulju pirjati sitno narezan luk, dodati svinjetinu narezanu na kockice i pirjati uz podlijevanje vode; pred kraj dodati konc. rajčica i začiniti </t>
  </si>
  <si>
    <t>2. Skuhati krumpir u posoljenoj vodi.</t>
  </si>
  <si>
    <t>3. Krumpir izmiješati s mesnim umakom.</t>
  </si>
  <si>
    <t>0,03 (3 dkg)</t>
  </si>
  <si>
    <t>0,05 (5 dkg)</t>
  </si>
  <si>
    <t>krastavci</t>
  </si>
  <si>
    <t>banana</t>
  </si>
  <si>
    <t>SLASNI KRUMPIR</t>
  </si>
  <si>
    <t>0,06 (6 dkg)</t>
  </si>
  <si>
    <t>0,5 (50dkg)</t>
  </si>
  <si>
    <t>kupus</t>
  </si>
  <si>
    <t>0,15 (15 dkg)</t>
  </si>
  <si>
    <t>PREDOBRA PURETINA OD DJECE IZ DRNJA</t>
  </si>
  <si>
    <t>Četvrtak 04.04.</t>
  </si>
  <si>
    <t>papar</t>
  </si>
  <si>
    <t>Vegeta</t>
  </si>
  <si>
    <t>crvena začinska paprika</t>
  </si>
  <si>
    <t>lovor, list</t>
  </si>
  <si>
    <t>koncentrat rajčice</t>
  </si>
  <si>
    <t>đuveč</t>
  </si>
  <si>
    <t>0,2 (20dkg)</t>
  </si>
  <si>
    <t>Gurmanska gozba koju jedu djeca u Peteranecu</t>
  </si>
  <si>
    <t>0,5 (50 dkg)</t>
  </si>
  <si>
    <t>40 dcL</t>
  </si>
  <si>
    <t>0,005 (0,5dkg)</t>
  </si>
  <si>
    <t>VARIVO - 250g</t>
  </si>
  <si>
    <t>1. Krumpir oguliti, oprati, isjeći na kockice i skuhati u posoljenoj vodi.</t>
  </si>
  <si>
    <t>2. Povrće posebno kratko skuhati.</t>
  </si>
  <si>
    <t>3. Luk popržiti na ulju, dodati na kockice narezano meso i pirjati. Dodati začine i koncentrat, kad je meso gotovo dodati ajvar i đuveč, krumpir i povrće i prigotoviti.</t>
  </si>
  <si>
    <t>Petak 05.04.</t>
  </si>
  <si>
    <t>VOĆE - komad</t>
  </si>
  <si>
    <t>ulje za prženje (mL)</t>
  </si>
  <si>
    <t>ružmarin, suhi</t>
  </si>
  <si>
    <t>voda za pirjanje (mL)</t>
  </si>
  <si>
    <t>konzervirani slanutak</t>
  </si>
  <si>
    <t>peršin, svježi, korjen</t>
  </si>
  <si>
    <t>celer, svježi, korijen</t>
  </si>
  <si>
    <t>mrkva, svježa</t>
  </si>
  <si>
    <t>BRUTO 1 
OSOBA (g)</t>
  </si>
  <si>
    <t xml:space="preserve">       voda (mL)</t>
  </si>
  <si>
    <t>0,1 (L)</t>
  </si>
  <si>
    <t>0,3 (L)</t>
  </si>
  <si>
    <t>BRUTO 1 OSOBA (kg)</t>
  </si>
  <si>
    <t>0,22 (22 dkg)</t>
  </si>
  <si>
    <t>ajvar, blagi</t>
  </si>
  <si>
    <t>mješavina povrća, zamrznuta poput kraljevski miks</t>
  </si>
  <si>
    <t>0,2 L</t>
  </si>
  <si>
    <t>povrtni temeljac</t>
  </si>
  <si>
    <t>SALATA - 160 g</t>
  </si>
  <si>
    <t>KRUH - do 3 šnite maksimalno</t>
  </si>
  <si>
    <t>1.02</t>
  </si>
  <si>
    <t>0.11</t>
  </si>
  <si>
    <t>MLJAC RIBA</t>
  </si>
  <si>
    <t>1. Ribu peći u pećnici na masnom papiru/pržiti u fritezi ili pripremu prilagoditi praksi škole.</t>
  </si>
  <si>
    <t>2. Dinstati luk, dodati naribano ili na kockice narezano korjenasto povrće (mrkva, celer, peršin).</t>
  </si>
  <si>
    <t>RIBA - 1 KOM</t>
  </si>
  <si>
    <t>15 L</t>
  </si>
  <si>
    <t>0.07</t>
  </si>
  <si>
    <t>1. Kremni namaz namazati na dvije šnite kruha.</t>
  </si>
  <si>
    <t>Ponedjeljak: Lino lada – kruh – čaj – naranča</t>
  </si>
  <si>
    <t>Četvrtak: Varivo od povrća s mesom – kruh – banana</t>
  </si>
  <si>
    <t>vitaminski instant napitak okus po želji, poput provite</t>
  </si>
  <si>
    <t>0,4 (40 dkg)</t>
  </si>
  <si>
    <t>1. Nasjeckati meso na kockice, začiniti, lagano uvaljati u brašno i pirjati na malo ulja do zlatno žute boje, dolijevati vodu prema potrebi.</t>
  </si>
  <si>
    <r>
      <t xml:space="preserve">BRUTO 100 OSOBA </t>
    </r>
    <r>
      <rPr>
        <b/>
        <sz val="11"/>
        <color rgb="FFFF0000"/>
        <rFont val="Calibri"/>
        <family val="2"/>
        <charset val="238"/>
      </rPr>
      <t>(kg)</t>
    </r>
  </si>
  <si>
    <t>3. Kad je omekšalo dodati slanutak, kratko promiješati.</t>
  </si>
  <si>
    <t>4. Dodati lovorov list, malo ružmarina, papar sol, začine po želji i prigotoviti.</t>
  </si>
  <si>
    <r>
      <t>BRUTO 100 OSOBA</t>
    </r>
    <r>
      <rPr>
        <b/>
        <sz val="11"/>
        <color rgb="FFFF0000"/>
        <rFont val="Calibri"/>
        <family val="2"/>
        <charset val="238"/>
      </rPr>
      <t xml:space="preserve"> (kg)</t>
    </r>
  </si>
  <si>
    <t>0.01</t>
  </si>
  <si>
    <t>Odstupanje/%</t>
  </si>
  <si>
    <t xml:space="preserve">NAPOMENA: predloženi obroci voća i mlijeka nisu dio školske sheme; ukoliko je u školi po redovitom planu voće/mlijeko prema školskoj shemi, ovaj obrok voća/mlijeka prebacite na bilo koji dan u tjednu kada u normativu nema voća/mlijeka; </t>
  </si>
  <si>
    <t>Multi Column: Jelovnici Županija: kremni namaz</t>
  </si>
  <si>
    <t>327.50</t>
  </si>
  <si>
    <t>598.27</t>
  </si>
  <si>
    <t>156.05</t>
  </si>
  <si>
    <t>33.58</t>
  </si>
  <si>
    <t>11.91</t>
  </si>
  <si>
    <t>0.20</t>
  </si>
  <si>
    <t>100.94</t>
  </si>
  <si>
    <t>0.33</t>
  </si>
  <si>
    <t>5.63</t>
  </si>
  <si>
    <t>0.44</t>
  </si>
  <si>
    <t>4.38</t>
  </si>
  <si>
    <t>4.00</t>
  </si>
  <si>
    <t>54.47</t>
  </si>
  <si>
    <t>3.28</t>
  </si>
  <si>
    <t>106.66</t>
  </si>
  <si>
    <t>18.34</t>
  </si>
  <si>
    <t>3.86</t>
  </si>
  <si>
    <t>0.05</t>
  </si>
  <si>
    <t>1.86</t>
  </si>
  <si>
    <t>17.34</t>
  </si>
  <si>
    <t>3.73</t>
  </si>
  <si>
    <t>0.09</t>
  </si>
  <si>
    <t>5.05</t>
  </si>
  <si>
    <t>20.18</t>
  </si>
  <si>
    <t>156.40</t>
  </si>
  <si>
    <t>421.32</t>
  </si>
  <si>
    <t>2503.18</t>
  </si>
  <si>
    <t>0.03</t>
  </si>
  <si>
    <t>411.82</t>
  </si>
  <si>
    <t>98.28</t>
  </si>
  <si>
    <t>9.83</t>
  </si>
  <si>
    <t>4.91</t>
  </si>
  <si>
    <t>49.14</t>
  </si>
  <si>
    <t>0.17</t>
  </si>
  <si>
    <t>6.28</t>
  </si>
  <si>
    <t>2.27</t>
  </si>
  <si>
    <t>8.39</t>
  </si>
  <si>
    <t>5.54</t>
  </si>
  <si>
    <t>1.69</t>
  </si>
  <si>
    <t>1.49</t>
  </si>
  <si>
    <t>9.18</t>
  </si>
  <si>
    <t>2. Topli čaj poslužiti uz kruh s namazom. Med dodati na kraj.</t>
  </si>
  <si>
    <t>Petak: Panirana riba – slanutak s povrćem – kruh</t>
  </si>
  <si>
    <t>preporuka_crni kruh</t>
  </si>
  <si>
    <t>6-7 glavica kupusa</t>
  </si>
  <si>
    <t>svinjetina but</t>
  </si>
  <si>
    <t>Utorak: Gorički krumpir s mesom – krastavci – kruh</t>
  </si>
  <si>
    <t>Srijeda: Pureći umak – riža – kupus salata - jabuka</t>
  </si>
  <si>
    <t>češnjak svježi/granulirani</t>
  </si>
  <si>
    <t>1,3/0,2</t>
  </si>
  <si>
    <t>1,4/0,2</t>
  </si>
  <si>
    <t>0,14/0,02</t>
  </si>
  <si>
    <t>junetina, but</t>
  </si>
  <si>
    <t>2. Čaj pripremiti prema uputi na pakiranju, kad se malo ohladi dodati instant vitaminski napitak i zasladiti medom.</t>
  </si>
  <si>
    <t>pureće meso, otkošteni zabatak</t>
  </si>
  <si>
    <t>oslić panirani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</si>
</sst>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%"/>
    <numFmt numFmtId="166" formatCode="[$-41A]General"/>
  </numFmts>
  <fonts count="3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1"/>
      <color rgb="FFC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b/>
      <sz val="11"/>
      <color theme="1" tint="0.14999847407452621"/>
      <name val="Calibri"/>
      <family val="2"/>
      <charset val="238"/>
    </font>
    <font>
      <b/>
      <sz val="10"/>
      <color rgb="FFC0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z val="11"/>
      <color theme="1" tint="0.14999847407452621"/>
      <name val="Calibri"/>
      <family val="2"/>
      <charset val="238"/>
      <scheme val="minor"/>
    </font>
    <font>
      <sz val="10"/>
      <color theme="1" tint="0.14999847407452621"/>
      <name val="Calibri"/>
      <family val="2"/>
      <charset val="238"/>
      <scheme val="minor"/>
    </font>
    <font>
      <b/>
      <sz val="10"/>
      <color theme="1" tint="0.1499984740745262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sz val="11"/>
      <name val="Calibri"/>
      <family val="2"/>
      <charset val="238"/>
    </font>
    <font>
      <b/>
      <sz val="11"/>
      <color theme="9"/>
      <name val="Times New Roman"/>
      <family val="1"/>
      <charset val="238"/>
    </font>
    <font>
      <b/>
      <sz val="11"/>
      <color theme="9"/>
      <name val="Calibri"/>
      <family val="2"/>
      <charset val="238"/>
      <scheme val="minor"/>
    </font>
    <font>
      <sz val="11"/>
      <color theme="9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166" fontId="14" fillId="0" borderId="0"/>
  </cellStyleXfs>
  <cellXfs count="20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9" fontId="8" fillId="0" borderId="0" xfId="0" applyNumberFormat="1" applyFont="1"/>
    <xf numFmtId="0" fontId="8" fillId="0" borderId="2" xfId="0" applyFont="1" applyFill="1" applyBorder="1"/>
    <xf numFmtId="0" fontId="8" fillId="0" borderId="9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/>
    </xf>
    <xf numFmtId="0" fontId="8" fillId="0" borderId="5" xfId="0" applyFont="1" applyFill="1" applyBorder="1"/>
    <xf numFmtId="2" fontId="8" fillId="0" borderId="0" xfId="0" applyNumberFormat="1" applyFont="1" applyFill="1" applyBorder="1" applyAlignment="1">
      <alignment horizontal="center" vertical="center"/>
    </xf>
    <xf numFmtId="0" fontId="8" fillId="0" borderId="8" xfId="0" applyFont="1" applyFill="1" applyBorder="1"/>
    <xf numFmtId="49" fontId="8" fillId="0" borderId="10" xfId="0" applyNumberFormat="1" applyFont="1" applyFill="1" applyBorder="1" applyAlignment="1">
      <alignment horizontal="center" vertical="center"/>
    </xf>
    <xf numFmtId="0" fontId="8" fillId="0" borderId="0" xfId="0" applyFont="1" applyFill="1" applyBorder="1"/>
    <xf numFmtId="49" fontId="8" fillId="0" borderId="0" xfId="0" applyNumberFormat="1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8" fillId="0" borderId="12" xfId="0" applyFont="1" applyFill="1" applyBorder="1"/>
    <xf numFmtId="0" fontId="8" fillId="0" borderId="9" xfId="0" applyFont="1" applyFill="1" applyBorder="1"/>
    <xf numFmtId="0" fontId="6" fillId="0" borderId="0" xfId="3" applyFont="1" applyFill="1" applyBorder="1" applyAlignment="1">
      <alignment horizontal="center" vertical="center"/>
    </xf>
    <xf numFmtId="0" fontId="8" fillId="0" borderId="3" xfId="0" applyFont="1" applyFill="1" applyBorder="1"/>
    <xf numFmtId="0" fontId="8" fillId="0" borderId="13" xfId="0" applyFont="1" applyFill="1" applyBorder="1" applyAlignment="1">
      <alignment horizontal="center" vertical="center"/>
    </xf>
    <xf numFmtId="0" fontId="8" fillId="0" borderId="14" xfId="0" applyFont="1" applyFill="1" applyBorder="1"/>
    <xf numFmtId="49" fontId="8" fillId="0" borderId="15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left" vertical="center"/>
    </xf>
    <xf numFmtId="2" fontId="8" fillId="0" borderId="4" xfId="0" applyNumberFormat="1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/>
    </xf>
    <xf numFmtId="2" fontId="8" fillId="0" borderId="6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49" fontId="8" fillId="0" borderId="2" xfId="0" applyNumberFormat="1" applyFont="1" applyBorder="1"/>
    <xf numFmtId="0" fontId="8" fillId="0" borderId="0" xfId="0" applyNumberFormat="1" applyFont="1" applyAlignment="1">
      <alignment horizontal="center"/>
    </xf>
    <xf numFmtId="49" fontId="8" fillId="0" borderId="5" xfId="0" applyNumberFormat="1" applyFont="1" applyBorder="1" applyAlignment="1">
      <alignment horizontal="center"/>
    </xf>
    <xf numFmtId="0" fontId="8" fillId="0" borderId="1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center"/>
    </xf>
    <xf numFmtId="0" fontId="8" fillId="0" borderId="0" xfId="0" applyNumberFormat="1" applyFont="1" applyBorder="1" applyAlignment="1">
      <alignment horizontal="center"/>
    </xf>
    <xf numFmtId="0" fontId="8" fillId="0" borderId="8" xfId="0" applyNumberFormat="1" applyFont="1" applyBorder="1" applyAlignment="1">
      <alignment horizontal="center"/>
    </xf>
    <xf numFmtId="49" fontId="8" fillId="0" borderId="11" xfId="0" applyNumberFormat="1" applyFont="1" applyBorder="1"/>
    <xf numFmtId="0" fontId="8" fillId="0" borderId="5" xfId="0" applyNumberFormat="1" applyFont="1" applyBorder="1" applyAlignment="1">
      <alignment horizontal="center"/>
    </xf>
    <xf numFmtId="49" fontId="8" fillId="0" borderId="5" xfId="0" applyNumberFormat="1" applyFont="1" applyBorder="1"/>
    <xf numFmtId="2" fontId="8" fillId="0" borderId="9" xfId="0" applyNumberFormat="1" applyFont="1" applyBorder="1" applyAlignment="1">
      <alignment horizontal="center" vertical="center"/>
    </xf>
    <xf numFmtId="2" fontId="8" fillId="0" borderId="10" xfId="0" applyNumberFormat="1" applyFont="1" applyBorder="1" applyAlignment="1">
      <alignment horizontal="center" vertical="center"/>
    </xf>
    <xf numFmtId="49" fontId="8" fillId="0" borderId="12" xfId="0" applyNumberFormat="1" applyFont="1" applyBorder="1"/>
    <xf numFmtId="9" fontId="8" fillId="0" borderId="10" xfId="1" applyFont="1" applyBorder="1" applyAlignment="1">
      <alignment horizontal="center"/>
    </xf>
    <xf numFmtId="0" fontId="8" fillId="0" borderId="0" xfId="0" applyFont="1" applyBorder="1"/>
    <xf numFmtId="0" fontId="8" fillId="0" borderId="9" xfId="0" applyNumberFormat="1" applyFont="1" applyBorder="1" applyAlignment="1">
      <alignment horizontal="center"/>
    </xf>
    <xf numFmtId="9" fontId="8" fillId="0" borderId="0" xfId="1" applyNumberFormat="1" applyFont="1" applyBorder="1" applyAlignment="1">
      <alignment horizontal="center"/>
    </xf>
    <xf numFmtId="165" fontId="8" fillId="0" borderId="10" xfId="0" applyNumberFormat="1" applyFont="1" applyBorder="1" applyAlignment="1">
      <alignment horizontal="center"/>
    </xf>
    <xf numFmtId="0" fontId="8" fillId="0" borderId="0" xfId="0" applyNumberFormat="1" applyFont="1" applyBorder="1" applyAlignment="1">
      <alignment horizontal="center" vertical="center"/>
    </xf>
    <xf numFmtId="9" fontId="8" fillId="0" borderId="0" xfId="1" applyFont="1" applyBorder="1" applyAlignment="1">
      <alignment horizontal="center" vertical="center"/>
    </xf>
    <xf numFmtId="164" fontId="8" fillId="0" borderId="0" xfId="0" applyNumberFormat="1" applyFont="1" applyBorder="1" applyAlignment="1">
      <alignment horizontal="center" vertical="center"/>
    </xf>
    <xf numFmtId="164" fontId="8" fillId="0" borderId="10" xfId="0" applyNumberFormat="1" applyFont="1" applyBorder="1" applyAlignment="1">
      <alignment horizontal="center" vertical="center"/>
    </xf>
    <xf numFmtId="10" fontId="8" fillId="0" borderId="0" xfId="0" applyNumberFormat="1" applyFont="1" applyBorder="1" applyAlignment="1">
      <alignment horizontal="center"/>
    </xf>
    <xf numFmtId="10" fontId="8" fillId="0" borderId="10" xfId="0" applyNumberFormat="1" applyFont="1" applyBorder="1" applyAlignment="1">
      <alignment horizontal="center"/>
    </xf>
    <xf numFmtId="0" fontId="8" fillId="0" borderId="9" xfId="0" applyNumberFormat="1" applyFont="1" applyFill="1" applyBorder="1" applyAlignment="1">
      <alignment horizontal="center"/>
    </xf>
    <xf numFmtId="9" fontId="8" fillId="0" borderId="10" xfId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/>
    </xf>
    <xf numFmtId="10" fontId="8" fillId="0" borderId="0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9" fontId="8" fillId="0" borderId="0" xfId="1" applyFont="1" applyBorder="1" applyAlignment="1">
      <alignment horizontal="center"/>
    </xf>
    <xf numFmtId="49" fontId="8" fillId="0" borderId="1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49" fontId="8" fillId="0" borderId="0" xfId="0" applyNumberFormat="1" applyFont="1" applyBorder="1"/>
    <xf numFmtId="49" fontId="8" fillId="0" borderId="10" xfId="0" applyNumberFormat="1" applyFont="1" applyBorder="1"/>
    <xf numFmtId="9" fontId="8" fillId="0" borderId="10" xfId="1" applyFont="1" applyBorder="1"/>
    <xf numFmtId="49" fontId="8" fillId="0" borderId="3" xfId="0" applyNumberFormat="1" applyFont="1" applyBorder="1"/>
    <xf numFmtId="0" fontId="8" fillId="0" borderId="14" xfId="0" applyNumberFormat="1" applyFont="1" applyBorder="1" applyAlignment="1">
      <alignment horizontal="center"/>
    </xf>
    <xf numFmtId="49" fontId="8" fillId="0" borderId="13" xfId="0" applyNumberFormat="1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9" fontId="8" fillId="0" borderId="15" xfId="1" applyFont="1" applyBorder="1" applyAlignment="1">
      <alignment horizontal="center"/>
    </xf>
    <xf numFmtId="0" fontId="8" fillId="0" borderId="13" xfId="0" applyNumberFormat="1" applyFont="1" applyBorder="1" applyAlignment="1">
      <alignment horizontal="center"/>
    </xf>
    <xf numFmtId="9" fontId="8" fillId="0" borderId="13" xfId="1" applyFont="1" applyBorder="1" applyAlignment="1">
      <alignment horizontal="center"/>
    </xf>
    <xf numFmtId="9" fontId="8" fillId="0" borderId="15" xfId="1" applyFont="1" applyBorder="1"/>
    <xf numFmtId="2" fontId="8" fillId="0" borderId="14" xfId="0" applyNumberFormat="1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/>
    </xf>
    <xf numFmtId="9" fontId="8" fillId="0" borderId="13" xfId="1" applyFont="1" applyBorder="1" applyAlignment="1">
      <alignment horizontal="center" vertical="center"/>
    </xf>
    <xf numFmtId="164" fontId="8" fillId="0" borderId="13" xfId="0" applyNumberFormat="1" applyFont="1" applyBorder="1" applyAlignment="1">
      <alignment horizontal="center" vertical="center"/>
    </xf>
    <xf numFmtId="164" fontId="8" fillId="0" borderId="15" xfId="0" applyNumberFormat="1" applyFont="1" applyBorder="1" applyAlignment="1">
      <alignment horizontal="center" vertical="center"/>
    </xf>
    <xf numFmtId="49" fontId="0" fillId="0" borderId="0" xfId="0" applyNumberFormat="1"/>
    <xf numFmtId="0" fontId="6" fillId="0" borderId="9" xfId="2" applyNumberFormat="1" applyFont="1" applyFill="1" applyBorder="1" applyAlignment="1">
      <alignment horizontal="center"/>
    </xf>
    <xf numFmtId="0" fontId="8" fillId="0" borderId="0" xfId="0" applyFont="1" applyFill="1"/>
    <xf numFmtId="0" fontId="15" fillId="0" borderId="1" xfId="0" applyFont="1" applyFill="1" applyBorder="1"/>
    <xf numFmtId="0" fontId="7" fillId="0" borderId="0" xfId="0" applyFont="1" applyFill="1"/>
    <xf numFmtId="0" fontId="0" fillId="0" borderId="0" xfId="0" applyFill="1"/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vertical="center"/>
    </xf>
    <xf numFmtId="0" fontId="0" fillId="0" borderId="12" xfId="0" applyFont="1" applyFill="1" applyBorder="1"/>
    <xf numFmtId="0" fontId="12" fillId="0" borderId="1" xfId="0" applyFont="1" applyBorder="1" applyAlignment="1">
      <alignment vertical="center"/>
    </xf>
    <xf numFmtId="0" fontId="0" fillId="0" borderId="1" xfId="0" applyBorder="1"/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18" fillId="0" borderId="1" xfId="0" applyFont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9" fillId="0" borderId="0" xfId="0" applyFont="1"/>
    <xf numFmtId="166" fontId="15" fillId="0" borderId="2" xfId="4" applyFont="1" applyFill="1" applyBorder="1" applyAlignment="1">
      <alignment vertical="center" wrapText="1"/>
    </xf>
    <xf numFmtId="0" fontId="8" fillId="0" borderId="0" xfId="0" applyFont="1"/>
    <xf numFmtId="0" fontId="6" fillId="0" borderId="0" xfId="0" applyFont="1" applyFill="1" applyBorder="1" applyAlignment="1"/>
    <xf numFmtId="0" fontId="15" fillId="0" borderId="1" xfId="0" applyFont="1" applyFill="1" applyBorder="1" applyAlignment="1">
      <alignment horizontal="center"/>
    </xf>
    <xf numFmtId="0" fontId="19" fillId="0" borderId="0" xfId="0" applyFont="1" applyFill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166" fontId="20" fillId="0" borderId="12" xfId="4" applyFont="1" applyFill="1" applyBorder="1" applyAlignment="1">
      <alignment horizontal="left"/>
    </xf>
    <xf numFmtId="166" fontId="20" fillId="0" borderId="1" xfId="4" applyFont="1" applyFill="1" applyBorder="1" applyAlignment="1">
      <alignment wrapText="1"/>
    </xf>
    <xf numFmtId="0" fontId="0" fillId="0" borderId="2" xfId="0" applyFont="1" applyFill="1" applyBorder="1" applyAlignment="1">
      <alignment horizontal="center"/>
    </xf>
    <xf numFmtId="0" fontId="0" fillId="0" borderId="0" xfId="0" applyFont="1" applyFill="1"/>
    <xf numFmtId="0" fontId="18" fillId="0" borderId="1" xfId="0" applyFont="1" applyFill="1" applyBorder="1" applyAlignment="1">
      <alignment vertical="center"/>
    </xf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0" fillId="0" borderId="0" xfId="0" applyFont="1" applyFill="1" applyBorder="1"/>
    <xf numFmtId="0" fontId="22" fillId="0" borderId="1" xfId="0" applyFont="1" applyBorder="1"/>
    <xf numFmtId="0" fontId="22" fillId="0" borderId="1" xfId="0" applyFont="1" applyBorder="1" applyAlignment="1">
      <alignment vertical="center"/>
    </xf>
    <xf numFmtId="0" fontId="0" fillId="0" borderId="12" xfId="0" applyFont="1" applyFill="1" applyBorder="1" applyAlignment="1">
      <alignment horizontal="center"/>
    </xf>
    <xf numFmtId="0" fontId="23" fillId="0" borderId="0" xfId="0" applyFont="1" applyAlignment="1">
      <alignment vertical="center"/>
    </xf>
    <xf numFmtId="0" fontId="24" fillId="0" borderId="0" xfId="0" applyFont="1"/>
    <xf numFmtId="0" fontId="22" fillId="0" borderId="1" xfId="0" applyFont="1" applyFill="1" applyBorder="1" applyAlignment="1">
      <alignment horizontal="center"/>
    </xf>
    <xf numFmtId="166" fontId="22" fillId="0" borderId="1" xfId="4" applyFont="1" applyBorder="1" applyAlignment="1">
      <alignment horizontal="left"/>
    </xf>
    <xf numFmtId="166" fontId="22" fillId="0" borderId="1" xfId="4" applyFont="1" applyBorder="1" applyAlignment="1"/>
    <xf numFmtId="0" fontId="22" fillId="0" borderId="1" xfId="0" applyFont="1" applyFill="1" applyBorder="1" applyAlignment="1">
      <alignment horizontal="center" vertical="center"/>
    </xf>
    <xf numFmtId="0" fontId="8" fillId="4" borderId="1" xfId="0" applyFont="1" applyFill="1" applyBorder="1"/>
    <xf numFmtId="0" fontId="8" fillId="4" borderId="1" xfId="0" applyFont="1" applyFill="1" applyBorder="1" applyAlignment="1">
      <alignment horizontal="center"/>
    </xf>
    <xf numFmtId="0" fontId="0" fillId="0" borderId="0" xfId="0" applyFont="1" applyBorder="1"/>
    <xf numFmtId="0" fontId="12" fillId="0" borderId="1" xfId="0" applyFont="1" applyFill="1" applyBorder="1"/>
    <xf numFmtId="0" fontId="12" fillId="0" borderId="1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 vertical="center"/>
    </xf>
    <xf numFmtId="0" fontId="25" fillId="4" borderId="1" xfId="0" applyFont="1" applyFill="1" applyBorder="1"/>
    <xf numFmtId="0" fontId="25" fillId="4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0" fillId="0" borderId="0" xfId="0" applyFont="1"/>
    <xf numFmtId="0" fontId="17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0" xfId="0" applyFont="1" applyBorder="1" applyAlignment="1">
      <alignment wrapText="1"/>
    </xf>
    <xf numFmtId="0" fontId="15" fillId="0" borderId="0" xfId="0" applyFont="1" applyAlignment="1">
      <alignment vertical="center"/>
    </xf>
    <xf numFmtId="0" fontId="27" fillId="0" borderId="1" xfId="0" applyFont="1" applyBorder="1" applyAlignment="1">
      <alignment vertical="center"/>
    </xf>
    <xf numFmtId="0" fontId="27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26" fillId="0" borderId="0" xfId="0" applyFont="1" applyAlignment="1">
      <alignment vertical="center" wrapText="1"/>
    </xf>
    <xf numFmtId="0" fontId="28" fillId="0" borderId="0" xfId="0" applyFont="1" applyAlignment="1">
      <alignment vertical="center" wrapText="1"/>
    </xf>
    <xf numFmtId="0" fontId="28" fillId="0" borderId="0" xfId="0" applyFont="1" applyAlignment="1">
      <alignment wrapText="1"/>
    </xf>
    <xf numFmtId="0" fontId="29" fillId="0" borderId="0" xfId="0" applyFont="1" applyFill="1" applyAlignment="1">
      <alignment wrapText="1"/>
    </xf>
    <xf numFmtId="0" fontId="30" fillId="0" borderId="0" xfId="0" applyFont="1" applyAlignment="1">
      <alignment wrapText="1"/>
    </xf>
    <xf numFmtId="0" fontId="29" fillId="0" borderId="0" xfId="0" applyFont="1" applyAlignment="1">
      <alignment wrapText="1"/>
    </xf>
    <xf numFmtId="0" fontId="29" fillId="0" borderId="0" xfId="0" applyFont="1"/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 wrapText="1"/>
    </xf>
    <xf numFmtId="0" fontId="9" fillId="0" borderId="0" xfId="0" applyFont="1" applyAlignment="1">
      <alignment horizontal="center" vertical="center"/>
    </xf>
    <xf numFmtId="164" fontId="11" fillId="0" borderId="8" xfId="0" applyNumberFormat="1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164" fontId="11" fillId="0" borderId="11" xfId="0" applyNumberFormat="1" applyFont="1" applyFill="1" applyBorder="1" applyAlignment="1">
      <alignment horizontal="center" vertical="center"/>
    </xf>
    <xf numFmtId="164" fontId="11" fillId="0" borderId="9" xfId="0" applyNumberFormat="1" applyFont="1" applyFill="1" applyBorder="1" applyAlignment="1">
      <alignment horizontal="center" vertical="center"/>
    </xf>
    <xf numFmtId="164" fontId="11" fillId="0" borderId="0" xfId="0" applyNumberFormat="1" applyFont="1" applyFill="1" applyBorder="1" applyAlignment="1">
      <alignment horizontal="center" vertical="center"/>
    </xf>
    <xf numFmtId="164" fontId="11" fillId="0" borderId="10" xfId="0" applyNumberFormat="1" applyFont="1" applyFill="1" applyBorder="1" applyAlignment="1">
      <alignment horizontal="center" vertical="center"/>
    </xf>
    <xf numFmtId="164" fontId="11" fillId="0" borderId="14" xfId="0" applyNumberFormat="1" applyFont="1" applyFill="1" applyBorder="1" applyAlignment="1">
      <alignment horizontal="center" vertical="center"/>
    </xf>
    <xf numFmtId="164" fontId="11" fillId="0" borderId="13" xfId="0" applyNumberFormat="1" applyFont="1" applyFill="1" applyBorder="1" applyAlignment="1">
      <alignment horizontal="center" vertical="center"/>
    </xf>
    <xf numFmtId="164" fontId="11" fillId="0" borderId="15" xfId="0" applyNumberFormat="1" applyFont="1" applyFill="1" applyBorder="1" applyAlignment="1">
      <alignment horizontal="center" vertical="center"/>
    </xf>
    <xf numFmtId="2" fontId="11" fillId="0" borderId="4" xfId="0" applyNumberFormat="1" applyFont="1" applyBorder="1" applyAlignment="1">
      <alignment horizontal="center" vertical="center"/>
    </xf>
    <xf numFmtId="2" fontId="11" fillId="0" borderId="5" xfId="0" applyNumberFormat="1" applyFont="1" applyBorder="1" applyAlignment="1">
      <alignment horizontal="center" vertical="center"/>
    </xf>
    <xf numFmtId="2" fontId="11" fillId="0" borderId="6" xfId="0" applyNumberFormat="1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2" fontId="11" fillId="0" borderId="4" xfId="0" applyNumberFormat="1" applyFont="1" applyFill="1" applyBorder="1" applyAlignment="1">
      <alignment horizontal="center" vertical="center"/>
    </xf>
    <xf numFmtId="2" fontId="11" fillId="0" borderId="7" xfId="0" applyNumberFormat="1" applyFont="1" applyFill="1" applyBorder="1" applyAlignment="1">
      <alignment horizontal="center" vertical="center"/>
    </xf>
    <xf numFmtId="2" fontId="11" fillId="0" borderId="6" xfId="0" applyNumberFormat="1" applyFont="1" applyFill="1" applyBorder="1" applyAlignment="1">
      <alignment horizontal="center" vertical="center"/>
    </xf>
  </cellXfs>
  <cellStyles count="5">
    <cellStyle name="Dobro" xfId="2" builtinId="26"/>
    <cellStyle name="Excel Built-in Normal" xfId="4"/>
    <cellStyle name="Loše" xfId="3" builtinId="27"/>
    <cellStyle name="Normalno" xfId="0" builtinId="0"/>
    <cellStyle name="Postota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B14"/>
  <sheetViews>
    <sheetView workbookViewId="0">
      <selection activeCell="F13" sqref="F13"/>
    </sheetView>
  </sheetViews>
  <sheetFormatPr defaultRowHeight="15" x14ac:dyDescent="0.25"/>
  <cols>
    <col min="2" max="2" width="69.140625" customWidth="1"/>
  </cols>
  <sheetData>
    <row r="2" spans="2:2" x14ac:dyDescent="0.25">
      <c r="B2" s="171" t="s">
        <v>22</v>
      </c>
    </row>
    <row r="3" spans="2:2" x14ac:dyDescent="0.25">
      <c r="B3" s="2"/>
    </row>
    <row r="4" spans="2:2" x14ac:dyDescent="0.25">
      <c r="B4" s="2" t="s">
        <v>199</v>
      </c>
    </row>
    <row r="6" spans="2:2" x14ac:dyDescent="0.25">
      <c r="B6" s="2" t="s">
        <v>258</v>
      </c>
    </row>
    <row r="8" spans="2:2" x14ac:dyDescent="0.25">
      <c r="B8" s="2" t="s">
        <v>259</v>
      </c>
    </row>
    <row r="10" spans="2:2" x14ac:dyDescent="0.25">
      <c r="B10" s="2" t="s">
        <v>200</v>
      </c>
    </row>
    <row r="12" spans="2:2" x14ac:dyDescent="0.25">
      <c r="B12" s="168" t="s">
        <v>254</v>
      </c>
    </row>
    <row r="14" spans="2:2" ht="45.75" customHeight="1" x14ac:dyDescent="0.25">
      <c r="B14" s="167" t="s">
        <v>210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G23"/>
  <sheetViews>
    <sheetView tabSelected="1" workbookViewId="0">
      <selection activeCell="B22" sqref="B22"/>
    </sheetView>
  </sheetViews>
  <sheetFormatPr defaultRowHeight="15" x14ac:dyDescent="0.25"/>
  <cols>
    <col min="2" max="2" width="49.7109375" customWidth="1"/>
    <col min="3" max="3" width="13.140625" style="1" customWidth="1"/>
    <col min="4" max="4" width="14.42578125" customWidth="1"/>
    <col min="5" max="5" width="17.28515625" customWidth="1"/>
    <col min="6" max="6" width="28.85546875" customWidth="1"/>
    <col min="7" max="7" width="57" customWidth="1"/>
  </cols>
  <sheetData>
    <row r="2" spans="2:7" x14ac:dyDescent="0.25">
      <c r="B2" s="179" t="s">
        <v>5</v>
      </c>
      <c r="C2" s="179"/>
      <c r="D2" s="179"/>
      <c r="E2" s="179"/>
      <c r="F2" s="179"/>
      <c r="G2" s="179"/>
    </row>
    <row r="3" spans="2:7" x14ac:dyDescent="0.25">
      <c r="B3" s="180" t="s">
        <v>8</v>
      </c>
      <c r="C3" s="180"/>
      <c r="D3" s="180"/>
      <c r="E3" s="180"/>
      <c r="F3" s="180"/>
      <c r="G3" s="180"/>
    </row>
    <row r="4" spans="2:7" x14ac:dyDescent="0.25">
      <c r="B4" s="180" t="s">
        <v>9</v>
      </c>
      <c r="C4" s="180"/>
      <c r="D4" s="180"/>
      <c r="E4" s="180"/>
      <c r="F4" s="180"/>
      <c r="G4" s="180"/>
    </row>
    <row r="5" spans="2:7" x14ac:dyDescent="0.25">
      <c r="B5" s="121"/>
      <c r="C5" s="121"/>
      <c r="D5" s="121"/>
      <c r="E5" s="121"/>
      <c r="F5" s="121"/>
      <c r="G5" s="121"/>
    </row>
    <row r="6" spans="2:7" ht="30" x14ac:dyDescent="0.25">
      <c r="B6" s="95" t="s">
        <v>0</v>
      </c>
      <c r="C6" s="96" t="s">
        <v>19</v>
      </c>
      <c r="D6" s="96" t="s">
        <v>178</v>
      </c>
      <c r="E6" s="96" t="s">
        <v>207</v>
      </c>
      <c r="F6" s="97" t="s">
        <v>13</v>
      </c>
      <c r="G6" s="95" t="s">
        <v>1</v>
      </c>
    </row>
    <row r="7" spans="2:7" x14ac:dyDescent="0.25">
      <c r="B7" s="98" t="s">
        <v>20</v>
      </c>
      <c r="C7" s="99">
        <v>50</v>
      </c>
      <c r="D7" s="99">
        <v>50</v>
      </c>
      <c r="E7" s="99">
        <v>5</v>
      </c>
      <c r="F7" s="100"/>
      <c r="G7" s="98"/>
    </row>
    <row r="8" spans="2:7" x14ac:dyDescent="0.25">
      <c r="B8" s="98" t="s">
        <v>18</v>
      </c>
      <c r="C8" s="99">
        <v>90</v>
      </c>
      <c r="D8" s="99">
        <v>90</v>
      </c>
      <c r="E8" s="99">
        <v>9</v>
      </c>
      <c r="F8" s="101" t="s">
        <v>12</v>
      </c>
      <c r="G8" s="102" t="s">
        <v>7</v>
      </c>
    </row>
    <row r="9" spans="2:7" x14ac:dyDescent="0.25">
      <c r="B9" s="98"/>
      <c r="C9" s="99"/>
      <c r="D9" s="99"/>
      <c r="E9" s="99"/>
      <c r="F9" s="103"/>
      <c r="G9" s="98"/>
    </row>
    <row r="10" spans="2:7" x14ac:dyDescent="0.25">
      <c r="B10" s="98" t="s">
        <v>10</v>
      </c>
      <c r="C10" s="99"/>
      <c r="D10" s="99"/>
      <c r="E10" s="99"/>
      <c r="F10" s="103"/>
      <c r="G10" s="98" t="s">
        <v>2</v>
      </c>
    </row>
    <row r="11" spans="2:7" x14ac:dyDescent="0.25">
      <c r="B11" s="104" t="s">
        <v>21</v>
      </c>
      <c r="C11" s="105">
        <v>1.5</v>
      </c>
      <c r="D11" s="106">
        <v>1.5</v>
      </c>
      <c r="E11" s="106">
        <v>0.15</v>
      </c>
      <c r="F11" s="100"/>
      <c r="G11" s="98"/>
    </row>
    <row r="12" spans="2:7" x14ac:dyDescent="0.25">
      <c r="B12" s="104" t="s">
        <v>11</v>
      </c>
      <c r="C12" s="105">
        <v>4</v>
      </c>
      <c r="D12" s="170">
        <v>4</v>
      </c>
      <c r="E12" s="170" t="s">
        <v>202</v>
      </c>
      <c r="F12" s="100"/>
      <c r="G12" s="98" t="s">
        <v>3</v>
      </c>
    </row>
    <row r="13" spans="2:7" x14ac:dyDescent="0.25">
      <c r="B13" s="104" t="s">
        <v>201</v>
      </c>
      <c r="C13" s="105">
        <v>1.5</v>
      </c>
      <c r="D13" s="106">
        <v>1.5</v>
      </c>
      <c r="E13" s="106" t="s">
        <v>151</v>
      </c>
      <c r="F13" s="100"/>
      <c r="G13" s="107" t="s">
        <v>255</v>
      </c>
    </row>
    <row r="14" spans="2:7" x14ac:dyDescent="0.25">
      <c r="B14" s="104" t="s">
        <v>179</v>
      </c>
      <c r="C14" s="105" t="s">
        <v>16</v>
      </c>
      <c r="D14" s="106" t="s">
        <v>16</v>
      </c>
      <c r="E14" s="106" t="s">
        <v>17</v>
      </c>
      <c r="F14" s="103"/>
      <c r="G14" s="113"/>
    </row>
    <row r="15" spans="2:7" x14ac:dyDescent="0.25">
      <c r="B15" s="102"/>
      <c r="C15" s="106"/>
      <c r="D15" s="106"/>
      <c r="E15" s="106"/>
      <c r="F15" s="103"/>
      <c r="G15" s="110"/>
    </row>
    <row r="16" spans="2:7" x14ac:dyDescent="0.25">
      <c r="B16" s="102" t="s">
        <v>14</v>
      </c>
      <c r="C16" s="106" t="s">
        <v>15</v>
      </c>
      <c r="D16" s="106" t="s">
        <v>15</v>
      </c>
      <c r="E16" s="106" t="s">
        <v>6</v>
      </c>
      <c r="F16" s="103" t="s">
        <v>6</v>
      </c>
      <c r="G16" s="98"/>
    </row>
    <row r="17" spans="2:7" x14ac:dyDescent="0.25">
      <c r="B17" s="121"/>
      <c r="C17" s="121"/>
      <c r="D17" s="121"/>
      <c r="E17" s="121"/>
      <c r="F17" s="121"/>
      <c r="G17" s="121"/>
    </row>
    <row r="18" spans="2:7" x14ac:dyDescent="0.25">
      <c r="B18" s="122" t="s">
        <v>4</v>
      </c>
      <c r="C18" s="122"/>
      <c r="D18" s="121"/>
      <c r="E18" s="121"/>
      <c r="F18" s="121"/>
      <c r="G18" s="173"/>
    </row>
    <row r="19" spans="2:7" x14ac:dyDescent="0.25">
      <c r="B19" s="123" t="s">
        <v>198</v>
      </c>
      <c r="C19" s="124"/>
      <c r="D19" s="123"/>
      <c r="E19" s="123"/>
      <c r="F19" s="123"/>
      <c r="G19" s="174"/>
    </row>
    <row r="20" spans="2:7" x14ac:dyDescent="0.25">
      <c r="B20" s="164" t="s">
        <v>265</v>
      </c>
      <c r="C20" s="124"/>
      <c r="D20" s="123"/>
      <c r="E20" s="123"/>
      <c r="F20" s="123"/>
      <c r="G20" s="172"/>
    </row>
    <row r="21" spans="2:7" x14ac:dyDescent="0.25">
      <c r="B21" s="123" t="s">
        <v>253</v>
      </c>
      <c r="C21" s="124"/>
      <c r="D21" s="123"/>
      <c r="E21" s="123"/>
      <c r="F21" s="123"/>
      <c r="G21" s="125"/>
    </row>
    <row r="22" spans="2:7" x14ac:dyDescent="0.25">
      <c r="B22" s="164"/>
      <c r="C22" s="165"/>
      <c r="D22" s="122"/>
      <c r="E22" s="122"/>
      <c r="F22" s="122"/>
      <c r="G22" s="122"/>
    </row>
    <row r="23" spans="2:7" x14ac:dyDescent="0.25">
      <c r="B23" s="164"/>
      <c r="C23" s="166"/>
      <c r="D23" s="164"/>
      <c r="E23" s="164"/>
      <c r="F23" s="164"/>
      <c r="G23" s="164"/>
    </row>
  </sheetData>
  <mergeCells count="3">
    <mergeCell ref="B2:G2"/>
    <mergeCell ref="B3:G3"/>
    <mergeCell ref="B4:G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G25"/>
  <sheetViews>
    <sheetView workbookViewId="0">
      <selection activeCell="G22" sqref="G22"/>
    </sheetView>
  </sheetViews>
  <sheetFormatPr defaultRowHeight="15" x14ac:dyDescent="0.25"/>
  <cols>
    <col min="2" max="2" width="22.7109375" customWidth="1"/>
    <col min="3" max="3" width="18.5703125" customWidth="1"/>
    <col min="4" max="4" width="20.42578125" customWidth="1"/>
    <col min="5" max="6" width="21.85546875" customWidth="1"/>
    <col min="7" max="7" width="48.42578125" customWidth="1"/>
  </cols>
  <sheetData>
    <row r="2" spans="2:7" ht="15.75" x14ac:dyDescent="0.25">
      <c r="B2" s="181" t="s">
        <v>5</v>
      </c>
      <c r="C2" s="181"/>
      <c r="D2" s="181"/>
      <c r="E2" s="181"/>
      <c r="F2" s="181"/>
      <c r="G2" s="181"/>
    </row>
    <row r="3" spans="2:7" x14ac:dyDescent="0.25">
      <c r="B3" s="182" t="s">
        <v>23</v>
      </c>
      <c r="C3" s="182"/>
      <c r="D3" s="182"/>
      <c r="E3" s="182"/>
      <c r="F3" s="182"/>
      <c r="G3" s="182"/>
    </row>
    <row r="4" spans="2:7" x14ac:dyDescent="0.25">
      <c r="B4" s="182" t="s">
        <v>147</v>
      </c>
      <c r="C4" s="182"/>
      <c r="D4" s="182"/>
      <c r="E4" s="182"/>
      <c r="F4" s="182"/>
      <c r="G4" s="182"/>
    </row>
    <row r="5" spans="2:7" x14ac:dyDescent="0.25">
      <c r="B5" s="130"/>
      <c r="C5" s="130"/>
      <c r="D5" s="130"/>
      <c r="E5" s="130"/>
      <c r="F5" s="130"/>
      <c r="G5" s="130"/>
    </row>
    <row r="6" spans="2:7" ht="30" x14ac:dyDescent="0.25">
      <c r="B6" s="131" t="s">
        <v>0</v>
      </c>
      <c r="C6" s="131" t="s">
        <v>19</v>
      </c>
      <c r="D6" s="131" t="s">
        <v>182</v>
      </c>
      <c r="E6" s="131" t="s">
        <v>204</v>
      </c>
      <c r="F6" s="133" t="s">
        <v>13</v>
      </c>
      <c r="G6" s="131" t="s">
        <v>1</v>
      </c>
    </row>
    <row r="7" spans="2:7" x14ac:dyDescent="0.25">
      <c r="B7" s="92" t="s">
        <v>257</v>
      </c>
      <c r="C7" s="109">
        <v>50</v>
      </c>
      <c r="D7" s="134">
        <v>60</v>
      </c>
      <c r="E7" s="109">
        <v>6</v>
      </c>
      <c r="F7" s="105"/>
      <c r="G7" s="135"/>
    </row>
    <row r="8" spans="2:7" x14ac:dyDescent="0.25">
      <c r="B8" s="108" t="s">
        <v>132</v>
      </c>
      <c r="C8" s="109">
        <v>15</v>
      </c>
      <c r="D8" s="134">
        <v>17</v>
      </c>
      <c r="E8" s="109">
        <v>1.7</v>
      </c>
      <c r="F8" s="101"/>
      <c r="G8" s="136" t="s">
        <v>133</v>
      </c>
    </row>
    <row r="9" spans="2:7" x14ac:dyDescent="0.25">
      <c r="B9" s="158" t="s">
        <v>123</v>
      </c>
      <c r="C9" s="159">
        <v>7</v>
      </c>
      <c r="D9" s="160">
        <v>7</v>
      </c>
      <c r="E9" s="159">
        <v>0.7</v>
      </c>
      <c r="F9" s="101"/>
      <c r="G9" s="137" t="s">
        <v>134</v>
      </c>
    </row>
    <row r="10" spans="2:7" x14ac:dyDescent="0.25">
      <c r="B10" s="108" t="s">
        <v>135</v>
      </c>
      <c r="C10" s="109">
        <v>5</v>
      </c>
      <c r="D10" s="134">
        <v>5</v>
      </c>
      <c r="E10" s="129">
        <v>0.5</v>
      </c>
      <c r="F10" s="101"/>
      <c r="G10" s="108"/>
    </row>
    <row r="11" spans="2:7" x14ac:dyDescent="0.25">
      <c r="B11" s="108" t="s">
        <v>114</v>
      </c>
      <c r="C11" s="109">
        <v>0.6</v>
      </c>
      <c r="D11" s="120">
        <v>0.6</v>
      </c>
      <c r="E11" s="129" t="s">
        <v>148</v>
      </c>
      <c r="F11" s="105"/>
      <c r="G11" s="135" t="s">
        <v>3</v>
      </c>
    </row>
    <row r="12" spans="2:7" x14ac:dyDescent="0.25">
      <c r="B12" s="118" t="s">
        <v>136</v>
      </c>
      <c r="C12" s="101">
        <v>0.6</v>
      </c>
      <c r="D12" s="120">
        <v>0.6</v>
      </c>
      <c r="E12" s="129" t="s">
        <v>148</v>
      </c>
      <c r="F12" s="105"/>
      <c r="G12" s="107" t="s">
        <v>255</v>
      </c>
    </row>
    <row r="13" spans="2:7" x14ac:dyDescent="0.25">
      <c r="B13" s="92" t="s">
        <v>137</v>
      </c>
      <c r="C13" s="129">
        <v>0.3</v>
      </c>
      <c r="D13" s="120">
        <v>0.3</v>
      </c>
      <c r="E13" s="109" t="s">
        <v>143</v>
      </c>
      <c r="F13" s="105"/>
      <c r="G13" s="135"/>
    </row>
    <row r="14" spans="2:7" x14ac:dyDescent="0.25">
      <c r="B14" s="111" t="s">
        <v>138</v>
      </c>
      <c r="C14" s="138">
        <v>200</v>
      </c>
      <c r="D14" s="120">
        <v>250</v>
      </c>
      <c r="E14" s="109">
        <v>25</v>
      </c>
      <c r="F14" s="101"/>
      <c r="G14" s="113"/>
    </row>
    <row r="15" spans="2:7" x14ac:dyDescent="0.25">
      <c r="B15" s="118" t="s">
        <v>139</v>
      </c>
      <c r="C15" s="101">
        <v>0.5</v>
      </c>
      <c r="D15" s="101">
        <v>0.5</v>
      </c>
      <c r="E15" s="101" t="s">
        <v>144</v>
      </c>
      <c r="F15" s="101"/>
      <c r="G15" s="113"/>
    </row>
    <row r="16" spans="2:7" x14ac:dyDescent="0.25">
      <c r="B16" s="108"/>
      <c r="C16" s="108"/>
      <c r="D16" s="120"/>
      <c r="E16" s="109"/>
      <c r="F16" s="101"/>
      <c r="G16" s="118"/>
    </row>
    <row r="17" spans="2:7" x14ac:dyDescent="0.25">
      <c r="B17" s="108" t="s">
        <v>145</v>
      </c>
      <c r="C17" s="109">
        <v>50</v>
      </c>
      <c r="D17" s="109">
        <v>100</v>
      </c>
      <c r="E17" s="109">
        <v>10</v>
      </c>
      <c r="F17" s="139"/>
      <c r="G17" s="140"/>
    </row>
    <row r="18" spans="2:7" x14ac:dyDescent="0.25">
      <c r="B18" s="108"/>
      <c r="C18" s="105"/>
      <c r="D18" s="120"/>
      <c r="E18" s="109"/>
      <c r="F18" s="101"/>
      <c r="G18" s="140"/>
    </row>
    <row r="19" spans="2:7" x14ac:dyDescent="0.25">
      <c r="B19" s="108" t="s">
        <v>119</v>
      </c>
      <c r="C19" s="109">
        <v>45</v>
      </c>
      <c r="D19" s="134">
        <v>45</v>
      </c>
      <c r="E19" s="129">
        <v>4.5</v>
      </c>
      <c r="F19" s="101" t="s">
        <v>12</v>
      </c>
      <c r="G19" s="117"/>
    </row>
    <row r="20" spans="2:7" x14ac:dyDescent="0.25">
      <c r="B20" s="108"/>
      <c r="C20" s="109"/>
      <c r="D20" s="116"/>
      <c r="E20" s="109"/>
      <c r="F20" s="101"/>
      <c r="G20" s="113"/>
    </row>
    <row r="21" spans="2:7" x14ac:dyDescent="0.25">
      <c r="B21" s="91"/>
      <c r="C21" s="91"/>
      <c r="D21" s="91"/>
      <c r="E21" s="94"/>
      <c r="F21" s="94"/>
      <c r="G21" s="94"/>
    </row>
    <row r="22" spans="2:7" x14ac:dyDescent="0.25">
      <c r="B22" s="93" t="s">
        <v>4</v>
      </c>
      <c r="C22" s="91"/>
      <c r="D22" s="91"/>
      <c r="E22" s="94"/>
      <c r="F22" s="94"/>
      <c r="G22" s="175"/>
    </row>
    <row r="23" spans="2:7" x14ac:dyDescent="0.25">
      <c r="B23" s="128" t="s">
        <v>140</v>
      </c>
      <c r="C23" s="17"/>
      <c r="D23" s="91"/>
    </row>
    <row r="24" spans="2:7" x14ac:dyDescent="0.25">
      <c r="B24" s="127" t="s">
        <v>141</v>
      </c>
      <c r="C24" s="17"/>
      <c r="D24" s="91"/>
    </row>
    <row r="25" spans="2:7" x14ac:dyDescent="0.25">
      <c r="B25" s="127" t="s">
        <v>142</v>
      </c>
      <c r="C25" s="17"/>
      <c r="D25" s="91"/>
    </row>
  </sheetData>
  <mergeCells count="3">
    <mergeCell ref="B2:G2"/>
    <mergeCell ref="B3:G3"/>
    <mergeCell ref="B4:G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G51"/>
  <sheetViews>
    <sheetView topLeftCell="A13" workbookViewId="0">
      <selection activeCell="G31" sqref="G31"/>
    </sheetView>
  </sheetViews>
  <sheetFormatPr defaultRowHeight="15" x14ac:dyDescent="0.25"/>
  <cols>
    <col min="2" max="2" width="31.85546875" customWidth="1"/>
    <col min="3" max="3" width="18.28515625" bestFit="1" customWidth="1"/>
    <col min="4" max="4" width="19.85546875" customWidth="1"/>
    <col min="5" max="5" width="20.140625" bestFit="1" customWidth="1"/>
    <col min="6" max="6" width="24" customWidth="1"/>
    <col min="7" max="7" width="56.85546875" customWidth="1"/>
  </cols>
  <sheetData>
    <row r="2" spans="2:7" ht="15.75" x14ac:dyDescent="0.25">
      <c r="B2" s="183" t="s">
        <v>5</v>
      </c>
      <c r="C2" s="183"/>
      <c r="D2" s="183"/>
      <c r="E2" s="183"/>
      <c r="F2" s="183"/>
      <c r="G2" s="183"/>
    </row>
    <row r="3" spans="2:7" x14ac:dyDescent="0.25">
      <c r="B3" s="180" t="s">
        <v>129</v>
      </c>
      <c r="C3" s="180"/>
      <c r="D3" s="180"/>
      <c r="E3" s="180"/>
      <c r="F3" s="180"/>
      <c r="G3" s="180"/>
    </row>
    <row r="4" spans="2:7" x14ac:dyDescent="0.25">
      <c r="B4" s="180" t="s">
        <v>152</v>
      </c>
      <c r="C4" s="180"/>
      <c r="D4" s="180"/>
      <c r="E4" s="180"/>
      <c r="F4" s="180"/>
      <c r="G4" s="180"/>
    </row>
    <row r="5" spans="2:7" x14ac:dyDescent="0.25">
      <c r="B5" s="3"/>
      <c r="C5" s="3"/>
      <c r="D5" s="3"/>
      <c r="E5" s="3"/>
      <c r="F5" s="3"/>
      <c r="G5" s="3"/>
    </row>
    <row r="6" spans="2:7" ht="30" x14ac:dyDescent="0.25">
      <c r="B6" s="95" t="s">
        <v>0</v>
      </c>
      <c r="C6" s="95" t="s">
        <v>19</v>
      </c>
      <c r="D6" s="96" t="s">
        <v>178</v>
      </c>
      <c r="E6" s="96" t="s">
        <v>204</v>
      </c>
      <c r="F6" s="97" t="s">
        <v>13</v>
      </c>
      <c r="G6" s="95" t="s">
        <v>1</v>
      </c>
    </row>
    <row r="7" spans="2:7" x14ac:dyDescent="0.25">
      <c r="B7" s="98" t="s">
        <v>266</v>
      </c>
      <c r="C7" s="99">
        <v>60</v>
      </c>
      <c r="D7" s="99">
        <v>60</v>
      </c>
      <c r="E7" s="99">
        <v>6</v>
      </c>
      <c r="F7" s="100"/>
      <c r="G7" s="98"/>
    </row>
    <row r="8" spans="2:7" x14ac:dyDescent="0.25">
      <c r="B8" s="144" t="s">
        <v>123</v>
      </c>
      <c r="C8" s="143">
        <v>3</v>
      </c>
      <c r="D8" s="143">
        <v>3</v>
      </c>
      <c r="E8" s="143" t="s">
        <v>181</v>
      </c>
      <c r="F8" s="101"/>
      <c r="G8" s="126" t="s">
        <v>130</v>
      </c>
    </row>
    <row r="9" spans="2:7" x14ac:dyDescent="0.25">
      <c r="B9" s="169" t="s">
        <v>124</v>
      </c>
      <c r="C9" s="170">
        <v>0.7</v>
      </c>
      <c r="D9" s="170">
        <v>0.7</v>
      </c>
      <c r="E9" s="170">
        <v>7.0000000000000007E-2</v>
      </c>
      <c r="F9" s="103"/>
      <c r="G9" s="114"/>
    </row>
    <row r="10" spans="2:7" x14ac:dyDescent="0.25">
      <c r="B10" s="169" t="s">
        <v>114</v>
      </c>
      <c r="C10" s="170">
        <v>1</v>
      </c>
      <c r="D10" s="170">
        <v>1</v>
      </c>
      <c r="E10" s="170">
        <v>0.1</v>
      </c>
      <c r="F10" s="103"/>
      <c r="G10" s="98" t="s">
        <v>2</v>
      </c>
    </row>
    <row r="11" spans="2:7" x14ac:dyDescent="0.25">
      <c r="B11" s="104" t="s">
        <v>125</v>
      </c>
      <c r="C11" s="105">
        <v>5</v>
      </c>
      <c r="D11" s="106">
        <v>5</v>
      </c>
      <c r="E11" s="106" t="s">
        <v>149</v>
      </c>
      <c r="F11" s="100"/>
      <c r="G11" s="98"/>
    </row>
    <row r="12" spans="2:7" x14ac:dyDescent="0.25">
      <c r="B12" s="104"/>
      <c r="C12" s="105"/>
      <c r="D12" s="106"/>
      <c r="E12" s="106"/>
      <c r="F12" s="100"/>
      <c r="G12" s="98" t="s">
        <v>3</v>
      </c>
    </row>
    <row r="13" spans="2:7" x14ac:dyDescent="0.25">
      <c r="B13" s="104" t="s">
        <v>115</v>
      </c>
      <c r="C13" s="105">
        <v>35</v>
      </c>
      <c r="D13" s="106">
        <v>47</v>
      </c>
      <c r="E13" s="106">
        <v>4.7</v>
      </c>
      <c r="F13" s="100"/>
      <c r="G13" s="107" t="s">
        <v>255</v>
      </c>
    </row>
    <row r="14" spans="2:7" x14ac:dyDescent="0.25">
      <c r="B14" s="104" t="s">
        <v>116</v>
      </c>
      <c r="C14" s="105">
        <v>0.5</v>
      </c>
      <c r="D14" s="106">
        <v>0.5</v>
      </c>
      <c r="E14" s="106" t="s">
        <v>144</v>
      </c>
      <c r="F14" s="103"/>
      <c r="G14" s="113"/>
    </row>
    <row r="15" spans="2:7" x14ac:dyDescent="0.25">
      <c r="B15" s="118" t="s">
        <v>117</v>
      </c>
      <c r="C15" s="101">
        <v>20</v>
      </c>
      <c r="D15" s="106">
        <v>20</v>
      </c>
      <c r="E15" s="106">
        <v>2</v>
      </c>
      <c r="F15" s="103"/>
      <c r="G15" s="112"/>
    </row>
    <row r="16" spans="2:7" x14ac:dyDescent="0.25">
      <c r="B16" s="108"/>
      <c r="C16" s="109"/>
      <c r="D16" s="106"/>
      <c r="E16" s="106"/>
      <c r="F16" s="103"/>
      <c r="G16" s="102"/>
    </row>
    <row r="17" spans="2:7" x14ac:dyDescent="0.25">
      <c r="B17" s="108" t="s">
        <v>118</v>
      </c>
      <c r="C17" s="109">
        <v>35</v>
      </c>
      <c r="D17" s="109">
        <v>35</v>
      </c>
      <c r="E17" s="109">
        <v>3.5</v>
      </c>
      <c r="G17" s="102"/>
    </row>
    <row r="18" spans="2:7" x14ac:dyDescent="0.25">
      <c r="B18" s="108" t="s">
        <v>114</v>
      </c>
      <c r="C18" s="105">
        <v>0.5</v>
      </c>
      <c r="D18" s="106">
        <v>0.5</v>
      </c>
      <c r="E18" s="106" t="s">
        <v>144</v>
      </c>
      <c r="F18" s="103"/>
      <c r="G18" s="113"/>
    </row>
    <row r="19" spans="2:7" x14ac:dyDescent="0.25">
      <c r="B19" s="108"/>
      <c r="C19" s="105"/>
      <c r="D19" s="106"/>
      <c r="E19" s="106"/>
      <c r="F19" s="103"/>
      <c r="G19" s="113"/>
    </row>
    <row r="20" spans="2:7" x14ac:dyDescent="0.25">
      <c r="B20" s="118" t="s">
        <v>150</v>
      </c>
      <c r="C20" s="101">
        <v>50</v>
      </c>
      <c r="D20" s="120">
        <v>66.7</v>
      </c>
      <c r="E20" s="120">
        <v>6.7</v>
      </c>
      <c r="F20" s="103" t="s">
        <v>256</v>
      </c>
      <c r="G20" s="119"/>
    </row>
    <row r="21" spans="2:7" x14ac:dyDescent="0.25">
      <c r="B21" s="141" t="s">
        <v>127</v>
      </c>
      <c r="C21" s="142">
        <v>1</v>
      </c>
      <c r="D21" s="143">
        <v>1</v>
      </c>
      <c r="E21" s="143" t="s">
        <v>180</v>
      </c>
      <c r="F21" s="103"/>
      <c r="G21" s="113"/>
    </row>
    <row r="22" spans="2:7" x14ac:dyDescent="0.25">
      <c r="B22" s="141" t="s">
        <v>123</v>
      </c>
      <c r="C22" s="142">
        <v>1</v>
      </c>
      <c r="D22" s="143">
        <v>1</v>
      </c>
      <c r="E22" s="143" t="s">
        <v>180</v>
      </c>
      <c r="F22" s="103"/>
      <c r="G22" s="113"/>
    </row>
    <row r="23" spans="2:7" x14ac:dyDescent="0.25">
      <c r="B23" s="114" t="s">
        <v>114</v>
      </c>
      <c r="C23" s="105">
        <v>0.5</v>
      </c>
      <c r="D23" s="106">
        <v>0.5</v>
      </c>
      <c r="E23" s="106" t="s">
        <v>144</v>
      </c>
      <c r="F23" s="103"/>
      <c r="G23" s="113"/>
    </row>
    <row r="24" spans="2:7" x14ac:dyDescent="0.25">
      <c r="B24" s="114"/>
      <c r="C24" s="115"/>
      <c r="D24" s="106"/>
      <c r="E24" s="106"/>
      <c r="F24" s="103"/>
      <c r="G24" s="113"/>
    </row>
    <row r="25" spans="2:7" x14ac:dyDescent="0.25">
      <c r="B25" s="114" t="s">
        <v>120</v>
      </c>
      <c r="C25" s="115" t="s">
        <v>15</v>
      </c>
      <c r="D25" s="106" t="s">
        <v>15</v>
      </c>
      <c r="E25" s="106" t="s">
        <v>6</v>
      </c>
      <c r="F25" s="103" t="s">
        <v>128</v>
      </c>
      <c r="G25" s="102"/>
    </row>
    <row r="26" spans="2:7" x14ac:dyDescent="0.25">
      <c r="B26" s="114"/>
      <c r="C26" s="115"/>
      <c r="D26" s="106"/>
      <c r="E26" s="106"/>
      <c r="F26" s="103"/>
      <c r="G26" s="102"/>
    </row>
    <row r="27" spans="2:7" x14ac:dyDescent="0.25">
      <c r="B27" s="108" t="s">
        <v>119</v>
      </c>
      <c r="C27" s="109">
        <v>45</v>
      </c>
      <c r="D27" s="99">
        <v>45</v>
      </c>
      <c r="E27" s="99">
        <v>4.5</v>
      </c>
      <c r="F27" s="101" t="s">
        <v>131</v>
      </c>
      <c r="G27" s="113"/>
    </row>
    <row r="28" spans="2:7" x14ac:dyDescent="0.25">
      <c r="B28" s="102"/>
      <c r="C28" s="106"/>
      <c r="D28" s="106"/>
      <c r="E28" s="106"/>
      <c r="F28" s="103"/>
      <c r="G28" s="98"/>
    </row>
    <row r="29" spans="2:7" x14ac:dyDescent="0.25">
      <c r="B29" s="91"/>
      <c r="C29" s="91"/>
      <c r="D29" s="91"/>
    </row>
    <row r="30" spans="2:7" x14ac:dyDescent="0.25">
      <c r="B30" s="93" t="s">
        <v>4</v>
      </c>
      <c r="C30" s="91"/>
      <c r="D30" s="91"/>
      <c r="G30" s="177"/>
    </row>
    <row r="31" spans="2:7" x14ac:dyDescent="0.25">
      <c r="B31" s="17" t="s">
        <v>203</v>
      </c>
      <c r="C31" s="17"/>
      <c r="D31" s="91"/>
      <c r="G31" s="178"/>
    </row>
    <row r="32" spans="2:7" x14ac:dyDescent="0.25">
      <c r="B32" s="17" t="s">
        <v>121</v>
      </c>
      <c r="C32" s="17"/>
      <c r="D32" s="91"/>
    </row>
    <row r="33" spans="2:4" x14ac:dyDescent="0.25">
      <c r="B33" s="17" t="s">
        <v>126</v>
      </c>
      <c r="C33" s="17"/>
      <c r="D33" s="91"/>
    </row>
    <row r="34" spans="2:4" x14ac:dyDescent="0.25">
      <c r="B34" s="17" t="s">
        <v>122</v>
      </c>
      <c r="C34" s="17"/>
      <c r="D34" s="91"/>
    </row>
    <row r="35" spans="2:4" x14ac:dyDescent="0.25">
      <c r="B35" s="91"/>
      <c r="C35" s="91"/>
      <c r="D35" s="91"/>
    </row>
    <row r="36" spans="2:4" x14ac:dyDescent="0.25">
      <c r="B36" s="91"/>
      <c r="C36" s="91"/>
      <c r="D36" s="91"/>
    </row>
    <row r="37" spans="2:4" x14ac:dyDescent="0.25">
      <c r="B37" s="94"/>
      <c r="C37" s="94"/>
      <c r="D37" s="94"/>
    </row>
    <row r="38" spans="2:4" x14ac:dyDescent="0.25">
      <c r="B38" s="94"/>
      <c r="C38" s="94"/>
      <c r="D38" s="94"/>
    </row>
    <row r="39" spans="2:4" x14ac:dyDescent="0.25">
      <c r="B39" s="94"/>
      <c r="C39" s="94"/>
      <c r="D39" s="94"/>
    </row>
    <row r="40" spans="2:4" x14ac:dyDescent="0.25">
      <c r="B40" s="94"/>
      <c r="C40" s="94"/>
      <c r="D40" s="94"/>
    </row>
    <row r="41" spans="2:4" x14ac:dyDescent="0.25">
      <c r="B41" s="94"/>
      <c r="C41" s="94"/>
      <c r="D41" s="94"/>
    </row>
    <row r="42" spans="2:4" x14ac:dyDescent="0.25">
      <c r="B42" s="94"/>
      <c r="C42" s="94"/>
      <c r="D42" s="94"/>
    </row>
    <row r="43" spans="2:4" x14ac:dyDescent="0.25">
      <c r="B43" s="94"/>
      <c r="C43" s="94"/>
      <c r="D43" s="94"/>
    </row>
    <row r="44" spans="2:4" x14ac:dyDescent="0.25">
      <c r="B44" s="94"/>
      <c r="C44" s="94"/>
      <c r="D44" s="94"/>
    </row>
    <row r="45" spans="2:4" x14ac:dyDescent="0.25">
      <c r="B45" s="94"/>
      <c r="C45" s="94"/>
      <c r="D45" s="94"/>
    </row>
    <row r="46" spans="2:4" x14ac:dyDescent="0.25">
      <c r="B46" s="94"/>
      <c r="C46" s="94"/>
      <c r="D46" s="94"/>
    </row>
    <row r="47" spans="2:4" x14ac:dyDescent="0.25">
      <c r="B47" s="94"/>
      <c r="C47" s="94"/>
      <c r="D47" s="94"/>
    </row>
    <row r="48" spans="2:4" x14ac:dyDescent="0.25">
      <c r="B48" s="94"/>
      <c r="C48" s="94"/>
      <c r="D48" s="94"/>
    </row>
    <row r="49" spans="2:4" x14ac:dyDescent="0.25">
      <c r="B49" s="94"/>
      <c r="C49" s="94"/>
      <c r="D49" s="94"/>
    </row>
    <row r="50" spans="2:4" x14ac:dyDescent="0.25">
      <c r="B50" s="94"/>
      <c r="C50" s="94"/>
      <c r="D50" s="94"/>
    </row>
    <row r="51" spans="2:4" x14ac:dyDescent="0.25">
      <c r="B51" s="94"/>
      <c r="C51" s="94"/>
      <c r="D51" s="94"/>
    </row>
  </sheetData>
  <mergeCells count="3">
    <mergeCell ref="B2:G2"/>
    <mergeCell ref="B3:G3"/>
    <mergeCell ref="B4:G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G30"/>
  <sheetViews>
    <sheetView workbookViewId="0">
      <selection activeCell="G27" sqref="G27"/>
    </sheetView>
  </sheetViews>
  <sheetFormatPr defaultRowHeight="15" x14ac:dyDescent="0.25"/>
  <cols>
    <col min="2" max="2" width="47.140625" customWidth="1"/>
    <col min="3" max="3" width="18.28515625" bestFit="1" customWidth="1"/>
    <col min="4" max="4" width="19.140625" bestFit="1" customWidth="1"/>
    <col min="5" max="5" width="20" customWidth="1"/>
    <col min="6" max="6" width="21.42578125" bestFit="1" customWidth="1"/>
    <col min="7" max="7" width="47.42578125" customWidth="1"/>
  </cols>
  <sheetData>
    <row r="2" spans="2:7" ht="15.75" x14ac:dyDescent="0.25">
      <c r="B2" s="181" t="s">
        <v>5</v>
      </c>
      <c r="C2" s="181"/>
      <c r="D2" s="181"/>
      <c r="E2" s="181"/>
      <c r="F2" s="181"/>
      <c r="G2" s="181"/>
    </row>
    <row r="3" spans="2:7" x14ac:dyDescent="0.25">
      <c r="B3" s="182" t="s">
        <v>153</v>
      </c>
      <c r="C3" s="182"/>
      <c r="D3" s="182"/>
      <c r="E3" s="182"/>
      <c r="F3" s="182"/>
      <c r="G3" s="182"/>
    </row>
    <row r="4" spans="2:7" x14ac:dyDescent="0.25">
      <c r="B4" s="182" t="s">
        <v>161</v>
      </c>
      <c r="C4" s="182"/>
      <c r="D4" s="182"/>
      <c r="E4" s="182"/>
      <c r="F4" s="182"/>
      <c r="G4" s="182"/>
    </row>
    <row r="5" spans="2:7" x14ac:dyDescent="0.25">
      <c r="B5" s="130"/>
      <c r="C5" s="130"/>
      <c r="D5" s="130"/>
      <c r="E5" s="130"/>
      <c r="F5" s="130"/>
      <c r="G5" s="130"/>
    </row>
    <row r="6" spans="2:7" ht="30" x14ac:dyDescent="0.25">
      <c r="B6" s="131" t="s">
        <v>0</v>
      </c>
      <c r="C6" s="131" t="s">
        <v>19</v>
      </c>
      <c r="D6" s="132" t="s">
        <v>178</v>
      </c>
      <c r="E6" s="132" t="s">
        <v>204</v>
      </c>
      <c r="F6" s="133" t="s">
        <v>13</v>
      </c>
      <c r="G6" s="131" t="s">
        <v>1</v>
      </c>
    </row>
    <row r="7" spans="2:7" x14ac:dyDescent="0.25">
      <c r="B7" s="108" t="s">
        <v>264</v>
      </c>
      <c r="C7" s="109">
        <v>40</v>
      </c>
      <c r="D7" s="134">
        <v>40</v>
      </c>
      <c r="E7" s="109">
        <v>4</v>
      </c>
      <c r="F7" s="105"/>
      <c r="G7" s="135"/>
    </row>
    <row r="8" spans="2:7" x14ac:dyDescent="0.25">
      <c r="B8" s="108" t="s">
        <v>132</v>
      </c>
      <c r="C8" s="109">
        <v>2</v>
      </c>
      <c r="D8" s="134">
        <v>2.2000000000000002</v>
      </c>
      <c r="E8" s="109" t="s">
        <v>183</v>
      </c>
      <c r="F8" s="101"/>
      <c r="G8" s="136" t="s">
        <v>165</v>
      </c>
    </row>
    <row r="9" spans="2:7" x14ac:dyDescent="0.25">
      <c r="B9" s="158" t="s">
        <v>123</v>
      </c>
      <c r="C9" s="159">
        <v>4.5</v>
      </c>
      <c r="D9" s="160">
        <v>4.5</v>
      </c>
      <c r="E9" s="159" t="s">
        <v>163</v>
      </c>
      <c r="F9" s="101"/>
      <c r="G9" s="137"/>
    </row>
    <row r="10" spans="2:7" x14ac:dyDescent="0.25">
      <c r="B10" s="108" t="s">
        <v>114</v>
      </c>
      <c r="C10" s="109">
        <v>1</v>
      </c>
      <c r="D10" s="134">
        <v>1</v>
      </c>
      <c r="E10" s="129">
        <v>0.1</v>
      </c>
      <c r="F10" s="101"/>
      <c r="G10" s="108" t="s">
        <v>170</v>
      </c>
    </row>
    <row r="11" spans="2:7" x14ac:dyDescent="0.25">
      <c r="B11" s="108" t="s">
        <v>154</v>
      </c>
      <c r="C11" s="109">
        <v>0.3</v>
      </c>
      <c r="D11" s="120">
        <v>0.3</v>
      </c>
      <c r="E11" s="129">
        <v>0.03</v>
      </c>
      <c r="F11" s="105"/>
      <c r="G11" s="135"/>
    </row>
    <row r="12" spans="2:7" x14ac:dyDescent="0.25">
      <c r="B12" s="108" t="s">
        <v>155</v>
      </c>
      <c r="C12" s="109">
        <v>0.65</v>
      </c>
      <c r="D12" s="120">
        <v>0.65</v>
      </c>
      <c r="E12" s="129">
        <v>6.5000000000000002E-2</v>
      </c>
      <c r="F12" s="105"/>
      <c r="G12" s="135" t="s">
        <v>3</v>
      </c>
    </row>
    <row r="13" spans="2:7" x14ac:dyDescent="0.25">
      <c r="B13" s="92" t="s">
        <v>156</v>
      </c>
      <c r="C13" s="129">
        <v>0.5</v>
      </c>
      <c r="D13" s="120">
        <v>0.5</v>
      </c>
      <c r="E13" s="109">
        <v>0.05</v>
      </c>
      <c r="F13" s="105"/>
      <c r="G13" s="107" t="s">
        <v>255</v>
      </c>
    </row>
    <row r="14" spans="2:7" x14ac:dyDescent="0.25">
      <c r="B14" s="111" t="s">
        <v>157</v>
      </c>
      <c r="C14" s="138">
        <v>0.05</v>
      </c>
      <c r="D14" s="120">
        <v>0.05</v>
      </c>
      <c r="E14" s="109" t="s">
        <v>164</v>
      </c>
      <c r="F14" s="101"/>
      <c r="G14" s="113"/>
    </row>
    <row r="15" spans="2:7" x14ac:dyDescent="0.25">
      <c r="B15" s="118" t="s">
        <v>260</v>
      </c>
      <c r="C15" s="101" t="s">
        <v>261</v>
      </c>
      <c r="D15" s="101" t="s">
        <v>262</v>
      </c>
      <c r="E15" s="101" t="s">
        <v>263</v>
      </c>
      <c r="F15" s="101"/>
      <c r="G15" s="113"/>
    </row>
    <row r="16" spans="2:7" x14ac:dyDescent="0.25">
      <c r="B16" s="108" t="s">
        <v>184</v>
      </c>
      <c r="C16" s="109">
        <v>5</v>
      </c>
      <c r="D16" s="120">
        <v>5</v>
      </c>
      <c r="E16" s="109" t="s">
        <v>162</v>
      </c>
      <c r="F16" s="101"/>
      <c r="G16" s="118"/>
    </row>
    <row r="17" spans="2:7" x14ac:dyDescent="0.25">
      <c r="B17" s="108" t="s">
        <v>158</v>
      </c>
      <c r="C17" s="109">
        <v>2</v>
      </c>
      <c r="D17" s="109">
        <v>2</v>
      </c>
      <c r="E17" s="109" t="s">
        <v>160</v>
      </c>
      <c r="F17" s="139"/>
      <c r="G17" s="140"/>
    </row>
    <row r="18" spans="2:7" x14ac:dyDescent="0.25">
      <c r="B18" s="108" t="s">
        <v>159</v>
      </c>
      <c r="C18" s="109">
        <v>5</v>
      </c>
      <c r="D18" s="120">
        <v>5</v>
      </c>
      <c r="E18" s="109" t="s">
        <v>162</v>
      </c>
      <c r="F18" s="108"/>
      <c r="G18" s="140"/>
    </row>
    <row r="19" spans="2:7" x14ac:dyDescent="0.25">
      <c r="B19" s="108" t="s">
        <v>138</v>
      </c>
      <c r="C19" s="109">
        <v>40</v>
      </c>
      <c r="D19" s="109">
        <v>50</v>
      </c>
      <c r="E19" s="109">
        <v>5</v>
      </c>
      <c r="F19" s="108"/>
      <c r="G19" s="140"/>
    </row>
    <row r="20" spans="2:7" x14ac:dyDescent="0.25">
      <c r="B20" s="108" t="s">
        <v>139</v>
      </c>
      <c r="C20" s="109">
        <v>0.5</v>
      </c>
      <c r="D20" s="109">
        <v>0.5</v>
      </c>
      <c r="E20" s="109">
        <v>0.05</v>
      </c>
      <c r="F20" s="108"/>
      <c r="G20" s="140"/>
    </row>
    <row r="21" spans="2:7" x14ac:dyDescent="0.25">
      <c r="B21" s="108" t="s">
        <v>185</v>
      </c>
      <c r="C21" s="109">
        <v>22.5</v>
      </c>
      <c r="D21" s="109">
        <v>22.5</v>
      </c>
      <c r="E21" s="109">
        <v>2.25</v>
      </c>
      <c r="F21" s="108"/>
      <c r="G21" s="140"/>
    </row>
    <row r="22" spans="2:7" x14ac:dyDescent="0.25">
      <c r="B22" s="108"/>
      <c r="C22" s="109"/>
      <c r="D22" s="109"/>
      <c r="E22" s="109"/>
      <c r="F22" s="145"/>
      <c r="G22" s="140"/>
    </row>
    <row r="23" spans="2:7" x14ac:dyDescent="0.25">
      <c r="B23" s="108" t="s">
        <v>119</v>
      </c>
      <c r="C23" s="109">
        <v>45</v>
      </c>
      <c r="D23" s="134">
        <v>45</v>
      </c>
      <c r="E23" s="129">
        <v>4.5</v>
      </c>
      <c r="F23" s="101" t="s">
        <v>12</v>
      </c>
      <c r="G23" s="117"/>
    </row>
    <row r="24" spans="2:7" x14ac:dyDescent="0.25">
      <c r="B24" s="108"/>
      <c r="C24" s="109"/>
      <c r="D24" s="116"/>
      <c r="E24" s="109"/>
      <c r="F24" s="101"/>
      <c r="G24" s="113"/>
    </row>
    <row r="25" spans="2:7" x14ac:dyDescent="0.25">
      <c r="B25" s="108" t="s">
        <v>146</v>
      </c>
      <c r="C25" s="109" t="s">
        <v>15</v>
      </c>
      <c r="D25" s="120" t="s">
        <v>15</v>
      </c>
      <c r="E25" s="109" t="s">
        <v>6</v>
      </c>
      <c r="F25" s="101" t="s">
        <v>128</v>
      </c>
      <c r="G25" s="113"/>
    </row>
    <row r="26" spans="2:7" x14ac:dyDescent="0.25">
      <c r="B26" s="91"/>
      <c r="C26" s="91"/>
      <c r="D26" s="91"/>
      <c r="E26" s="94"/>
      <c r="F26" s="94"/>
      <c r="G26" s="94"/>
    </row>
    <row r="27" spans="2:7" x14ac:dyDescent="0.25">
      <c r="B27" s="93" t="s">
        <v>4</v>
      </c>
      <c r="C27" s="91"/>
      <c r="D27" s="91"/>
      <c r="E27" s="94"/>
      <c r="F27" s="94"/>
      <c r="G27" s="175"/>
    </row>
    <row r="28" spans="2:7" x14ac:dyDescent="0.25">
      <c r="B28" s="128" t="s">
        <v>166</v>
      </c>
      <c r="C28" s="17"/>
      <c r="D28" s="91"/>
    </row>
    <row r="29" spans="2:7" x14ac:dyDescent="0.25">
      <c r="B29" s="127" t="s">
        <v>167</v>
      </c>
      <c r="C29" s="17"/>
      <c r="D29" s="91"/>
    </row>
    <row r="30" spans="2:7" x14ac:dyDescent="0.25">
      <c r="B30" s="127" t="s">
        <v>168</v>
      </c>
      <c r="C30" s="17"/>
      <c r="D30" s="91"/>
    </row>
  </sheetData>
  <mergeCells count="3">
    <mergeCell ref="B2:G2"/>
    <mergeCell ref="B3:G3"/>
    <mergeCell ref="B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G29"/>
  <sheetViews>
    <sheetView topLeftCell="B1" workbookViewId="0">
      <selection activeCell="G24" sqref="G24"/>
    </sheetView>
  </sheetViews>
  <sheetFormatPr defaultRowHeight="15" x14ac:dyDescent="0.25"/>
  <cols>
    <col min="2" max="2" width="27.28515625" customWidth="1"/>
    <col min="3" max="3" width="16.7109375" customWidth="1"/>
    <col min="4" max="4" width="18.85546875" customWidth="1"/>
    <col min="5" max="5" width="21.7109375" customWidth="1"/>
    <col min="6" max="6" width="22.85546875" customWidth="1"/>
    <col min="7" max="7" width="58.5703125" customWidth="1"/>
  </cols>
  <sheetData>
    <row r="2" spans="2:7" ht="15.75" x14ac:dyDescent="0.25">
      <c r="B2" s="181" t="s">
        <v>5</v>
      </c>
      <c r="C2" s="181"/>
      <c r="D2" s="181"/>
      <c r="E2" s="181"/>
      <c r="F2" s="181"/>
    </row>
    <row r="3" spans="2:7" x14ac:dyDescent="0.25">
      <c r="B3" s="182" t="s">
        <v>169</v>
      </c>
      <c r="C3" s="182"/>
      <c r="D3" s="182"/>
      <c r="E3" s="182"/>
      <c r="F3" s="182"/>
    </row>
    <row r="4" spans="2:7" x14ac:dyDescent="0.25">
      <c r="B4" s="182" t="s">
        <v>192</v>
      </c>
      <c r="C4" s="182"/>
      <c r="D4" s="182"/>
      <c r="E4" s="182"/>
      <c r="F4" s="182"/>
    </row>
    <row r="5" spans="2:7" x14ac:dyDescent="0.25">
      <c r="B5" s="130"/>
      <c r="C5" s="130"/>
      <c r="D5" s="130"/>
      <c r="E5" s="130"/>
      <c r="F5" s="130"/>
    </row>
    <row r="6" spans="2:7" ht="30" x14ac:dyDescent="0.25">
      <c r="B6" s="131" t="s">
        <v>0</v>
      </c>
      <c r="C6" s="131" t="s">
        <v>19</v>
      </c>
      <c r="D6" s="131" t="s">
        <v>178</v>
      </c>
      <c r="E6" s="132" t="s">
        <v>204</v>
      </c>
      <c r="F6" s="133" t="s">
        <v>13</v>
      </c>
      <c r="G6" s="131" t="s">
        <v>1</v>
      </c>
    </row>
    <row r="7" spans="2:7" x14ac:dyDescent="0.25">
      <c r="B7" s="155" t="s">
        <v>267</v>
      </c>
      <c r="C7" s="156">
        <v>80</v>
      </c>
      <c r="D7" s="156">
        <v>80</v>
      </c>
      <c r="E7" s="105">
        <v>8</v>
      </c>
      <c r="F7" s="135"/>
      <c r="G7" s="114"/>
    </row>
    <row r="8" spans="2:7" x14ac:dyDescent="0.25">
      <c r="B8" s="161" t="s">
        <v>171</v>
      </c>
      <c r="C8" s="162">
        <v>20</v>
      </c>
      <c r="D8" s="162">
        <v>20</v>
      </c>
      <c r="E8" s="163" t="s">
        <v>186</v>
      </c>
      <c r="F8" s="136"/>
      <c r="G8" s="152" t="s">
        <v>195</v>
      </c>
    </row>
    <row r="9" spans="2:7" x14ac:dyDescent="0.25">
      <c r="B9" s="108"/>
      <c r="C9" s="109"/>
      <c r="D9" s="109"/>
      <c r="E9" s="139"/>
      <c r="F9" s="140"/>
      <c r="G9" s="146"/>
    </row>
    <row r="10" spans="2:7" x14ac:dyDescent="0.25">
      <c r="B10" s="146" t="s">
        <v>132</v>
      </c>
      <c r="C10" s="151">
        <v>20</v>
      </c>
      <c r="D10" s="151">
        <v>22</v>
      </c>
      <c r="E10" s="109">
        <v>0.22</v>
      </c>
      <c r="F10" s="140"/>
      <c r="G10" s="146" t="s">
        <v>188</v>
      </c>
    </row>
    <row r="11" spans="2:7" x14ac:dyDescent="0.25">
      <c r="B11" s="147" t="s">
        <v>177</v>
      </c>
      <c r="C11" s="154">
        <v>30</v>
      </c>
      <c r="D11" s="154">
        <v>33</v>
      </c>
      <c r="E11" s="109">
        <v>0.33</v>
      </c>
      <c r="F11" s="140"/>
      <c r="G11" s="113"/>
    </row>
    <row r="12" spans="2:7" x14ac:dyDescent="0.25">
      <c r="B12" s="147" t="s">
        <v>176</v>
      </c>
      <c r="C12" s="154">
        <v>5</v>
      </c>
      <c r="D12" s="154">
        <v>5.5</v>
      </c>
      <c r="E12" s="101">
        <v>0.6</v>
      </c>
      <c r="F12" s="140"/>
      <c r="G12" s="153" t="s">
        <v>189</v>
      </c>
    </row>
    <row r="13" spans="2:7" x14ac:dyDescent="0.25">
      <c r="B13" s="146" t="s">
        <v>175</v>
      </c>
      <c r="C13" s="151">
        <v>5</v>
      </c>
      <c r="D13" s="151">
        <v>5.5</v>
      </c>
      <c r="E13" s="109">
        <v>0.6</v>
      </c>
      <c r="F13" s="140"/>
      <c r="G13" s="107" t="s">
        <v>255</v>
      </c>
    </row>
    <row r="14" spans="2:7" x14ac:dyDescent="0.25">
      <c r="B14" s="146" t="s">
        <v>174</v>
      </c>
      <c r="C14" s="151">
        <v>81.599999999999994</v>
      </c>
      <c r="D14" s="151">
        <v>136</v>
      </c>
      <c r="E14" s="148">
        <v>13.6</v>
      </c>
      <c r="F14" s="140"/>
      <c r="G14" s="114"/>
    </row>
    <row r="15" spans="2:7" x14ac:dyDescent="0.25">
      <c r="B15" s="146" t="s">
        <v>114</v>
      </c>
      <c r="C15" s="151">
        <v>0.5</v>
      </c>
      <c r="D15" s="151">
        <v>0.5</v>
      </c>
      <c r="E15" s="109">
        <v>0.05</v>
      </c>
      <c r="F15" s="140"/>
      <c r="G15" s="114"/>
    </row>
    <row r="16" spans="2:7" x14ac:dyDescent="0.25">
      <c r="B16" s="146" t="s">
        <v>155</v>
      </c>
      <c r="C16" s="151">
        <v>0.65</v>
      </c>
      <c r="D16" s="151">
        <v>0.65</v>
      </c>
      <c r="E16" s="109">
        <v>6.5000000000000002E-2</v>
      </c>
      <c r="F16" s="140"/>
      <c r="G16" s="114"/>
    </row>
    <row r="17" spans="2:7" x14ac:dyDescent="0.25">
      <c r="B17" s="146" t="s">
        <v>154</v>
      </c>
      <c r="C17" s="151">
        <v>0.05</v>
      </c>
      <c r="D17" s="151">
        <v>0.05</v>
      </c>
      <c r="E17" s="109">
        <v>5.0000000000000001E-3</v>
      </c>
      <c r="F17" s="140"/>
      <c r="G17" s="114"/>
    </row>
    <row r="18" spans="2:7" x14ac:dyDescent="0.25">
      <c r="B18" s="146" t="s">
        <v>157</v>
      </c>
      <c r="C18" s="151">
        <v>0.05</v>
      </c>
      <c r="D18" s="151">
        <v>0.05</v>
      </c>
      <c r="E18" s="109">
        <v>5.0000000000000001E-3</v>
      </c>
      <c r="F18" s="140"/>
      <c r="G18" s="114"/>
    </row>
    <row r="19" spans="2:7" x14ac:dyDescent="0.25">
      <c r="B19" s="146" t="s">
        <v>172</v>
      </c>
      <c r="C19" s="151">
        <v>0.04</v>
      </c>
      <c r="D19" s="151">
        <v>0.04</v>
      </c>
      <c r="E19" s="109">
        <v>4.0000000000000001E-3</v>
      </c>
      <c r="F19" s="140"/>
      <c r="G19" s="114"/>
    </row>
    <row r="20" spans="2:7" x14ac:dyDescent="0.25">
      <c r="B20" s="141" t="s">
        <v>173</v>
      </c>
      <c r="C20" s="159">
        <v>150</v>
      </c>
      <c r="D20" s="159">
        <v>150</v>
      </c>
      <c r="E20" s="159" t="s">
        <v>196</v>
      </c>
      <c r="F20" s="140"/>
      <c r="G20" s="114"/>
    </row>
    <row r="21" spans="2:7" x14ac:dyDescent="0.25">
      <c r="B21" s="146" t="s">
        <v>187</v>
      </c>
      <c r="C21" s="151">
        <v>8.4</v>
      </c>
      <c r="D21" s="151">
        <v>8.4</v>
      </c>
      <c r="E21" s="109">
        <v>0.84</v>
      </c>
      <c r="F21" s="140"/>
      <c r="G21" s="114"/>
    </row>
    <row r="22" spans="2:7" x14ac:dyDescent="0.25">
      <c r="B22" s="108"/>
      <c r="C22" s="109"/>
      <c r="D22" s="109"/>
      <c r="E22" s="108"/>
      <c r="F22" s="140"/>
      <c r="G22" s="114"/>
    </row>
    <row r="23" spans="2:7" x14ac:dyDescent="0.25">
      <c r="B23" s="91"/>
      <c r="C23" s="91"/>
      <c r="D23" s="91"/>
    </row>
    <row r="24" spans="2:7" x14ac:dyDescent="0.25">
      <c r="B24" s="150" t="s">
        <v>4</v>
      </c>
      <c r="G24" s="176"/>
    </row>
    <row r="25" spans="2:7" x14ac:dyDescent="0.25">
      <c r="B25" s="91" t="s">
        <v>193</v>
      </c>
      <c r="G25" s="157"/>
    </row>
    <row r="26" spans="2:7" x14ac:dyDescent="0.25">
      <c r="B26" s="149" t="s">
        <v>194</v>
      </c>
      <c r="G26" s="157"/>
    </row>
    <row r="27" spans="2:7" x14ac:dyDescent="0.25">
      <c r="B27" s="149" t="s">
        <v>205</v>
      </c>
      <c r="G27" s="157"/>
    </row>
    <row r="28" spans="2:7" x14ac:dyDescent="0.25">
      <c r="B28" s="149" t="s">
        <v>206</v>
      </c>
    </row>
    <row r="29" spans="2:7" x14ac:dyDescent="0.25">
      <c r="B29" s="149"/>
    </row>
  </sheetData>
  <mergeCells count="3">
    <mergeCell ref="B2:F2"/>
    <mergeCell ref="B3:F3"/>
    <mergeCell ref="B4:F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V65"/>
  <sheetViews>
    <sheetView workbookViewId="0">
      <selection activeCell="B6" sqref="B6:B65"/>
    </sheetView>
  </sheetViews>
  <sheetFormatPr defaultRowHeight="15" x14ac:dyDescent="0.25"/>
  <cols>
    <col min="1" max="1" width="27.140625" customWidth="1"/>
    <col min="2" max="2" width="10.7109375" customWidth="1"/>
    <col min="5" max="5" width="11.42578125" customWidth="1"/>
    <col min="8" max="8" width="10.5703125" customWidth="1"/>
    <col min="11" max="11" width="10.7109375" customWidth="1"/>
    <col min="14" max="14" width="10.5703125" customWidth="1"/>
    <col min="18" max="18" width="12.7109375" customWidth="1"/>
    <col min="21" max="21" width="13.7109375" customWidth="1"/>
    <col min="22" max="22" width="14.28515625" customWidth="1"/>
  </cols>
  <sheetData>
    <row r="1" spans="1:22" x14ac:dyDescent="0.25">
      <c r="A1" s="8"/>
      <c r="B1" s="193" t="s">
        <v>24</v>
      </c>
      <c r="C1" s="194"/>
      <c r="D1" s="195"/>
      <c r="E1" s="196" t="s">
        <v>26</v>
      </c>
      <c r="F1" s="196"/>
      <c r="G1" s="196"/>
      <c r="H1" s="197" t="s">
        <v>25</v>
      </c>
      <c r="I1" s="198"/>
      <c r="J1" s="199"/>
      <c r="K1" s="196" t="s">
        <v>27</v>
      </c>
      <c r="L1" s="196"/>
      <c r="M1" s="196"/>
      <c r="N1" s="200" t="s">
        <v>28</v>
      </c>
      <c r="O1" s="196"/>
      <c r="P1" s="199"/>
      <c r="R1" s="201" t="s">
        <v>29</v>
      </c>
      <c r="S1" s="202"/>
      <c r="T1" s="202"/>
      <c r="U1" s="202"/>
      <c r="V1" s="203"/>
    </row>
    <row r="2" spans="1:22" x14ac:dyDescent="0.25">
      <c r="A2" s="9" t="s">
        <v>30</v>
      </c>
      <c r="B2" s="10"/>
      <c r="C2" s="11">
        <v>8</v>
      </c>
      <c r="D2" s="12"/>
      <c r="E2" s="13"/>
      <c r="F2" s="6">
        <v>18.100000000000001</v>
      </c>
      <c r="G2" s="14"/>
      <c r="H2" s="15"/>
      <c r="I2" s="11">
        <v>15.4</v>
      </c>
      <c r="J2" s="16"/>
      <c r="K2" s="17"/>
      <c r="L2" s="6">
        <v>13.5</v>
      </c>
      <c r="M2" s="18"/>
      <c r="N2" s="15"/>
      <c r="O2" s="19">
        <v>22.7</v>
      </c>
      <c r="P2" s="20"/>
      <c r="R2" s="184">
        <f>AVERAGE(C2,F2,I2,L2,O2)</f>
        <v>15.540000000000001</v>
      </c>
      <c r="S2" s="185"/>
      <c r="T2" s="185"/>
      <c r="U2" s="185"/>
      <c r="V2" s="186"/>
    </row>
    <row r="3" spans="1:22" x14ac:dyDescent="0.25">
      <c r="A3" s="21" t="s">
        <v>31</v>
      </c>
      <c r="B3" s="10"/>
      <c r="C3" s="6">
        <v>65.7</v>
      </c>
      <c r="D3" s="12"/>
      <c r="E3" s="17"/>
      <c r="F3" s="6">
        <v>63.8</v>
      </c>
      <c r="G3" s="14"/>
      <c r="H3" s="22"/>
      <c r="I3" s="6">
        <v>51.2</v>
      </c>
      <c r="J3" s="16"/>
      <c r="K3" s="17"/>
      <c r="L3" s="6">
        <v>58.4</v>
      </c>
      <c r="M3" s="18"/>
      <c r="N3" s="22"/>
      <c r="O3" s="23">
        <v>41.5</v>
      </c>
      <c r="P3" s="16"/>
      <c r="R3" s="187">
        <f>AVERAGE(C3,F3,I3,L3,O3)</f>
        <v>56.120000000000005</v>
      </c>
      <c r="S3" s="188"/>
      <c r="T3" s="188"/>
      <c r="U3" s="188"/>
      <c r="V3" s="189"/>
    </row>
    <row r="4" spans="1:22" x14ac:dyDescent="0.25">
      <c r="A4" s="24" t="s">
        <v>32</v>
      </c>
      <c r="B4" s="10"/>
      <c r="C4" s="25">
        <v>26.3</v>
      </c>
      <c r="D4" s="12"/>
      <c r="E4" s="17"/>
      <c r="F4" s="6">
        <v>18.2</v>
      </c>
      <c r="G4" s="14"/>
      <c r="H4" s="26"/>
      <c r="I4" s="25">
        <v>33.4</v>
      </c>
      <c r="J4" s="27"/>
      <c r="K4" s="17"/>
      <c r="L4" s="6">
        <v>28.2</v>
      </c>
      <c r="M4" s="18"/>
      <c r="N4" s="26"/>
      <c r="O4" s="23">
        <v>35.799999999999997</v>
      </c>
      <c r="P4" s="27"/>
      <c r="R4" s="190">
        <f>AVERAGE(C4,F4,I4,L4,O4)</f>
        <v>28.380000000000003</v>
      </c>
      <c r="S4" s="191"/>
      <c r="T4" s="191"/>
      <c r="U4" s="191"/>
      <c r="V4" s="192"/>
    </row>
    <row r="5" spans="1:22" x14ac:dyDescent="0.25">
      <c r="A5" s="28" t="s">
        <v>33</v>
      </c>
      <c r="B5" s="29" t="s">
        <v>34</v>
      </c>
      <c r="C5" s="30" t="s">
        <v>35</v>
      </c>
      <c r="D5" s="31" t="s">
        <v>36</v>
      </c>
      <c r="E5" s="32" t="s">
        <v>34</v>
      </c>
      <c r="F5" s="33" t="s">
        <v>35</v>
      </c>
      <c r="G5" s="33" t="s">
        <v>36</v>
      </c>
      <c r="H5" s="34" t="s">
        <v>34</v>
      </c>
      <c r="I5" s="35" t="s">
        <v>35</v>
      </c>
      <c r="J5" s="36" t="s">
        <v>36</v>
      </c>
      <c r="K5" s="35" t="s">
        <v>34</v>
      </c>
      <c r="L5" s="35" t="s">
        <v>35</v>
      </c>
      <c r="M5" s="35" t="s">
        <v>36</v>
      </c>
      <c r="N5" s="37" t="s">
        <v>34</v>
      </c>
      <c r="O5" s="32" t="s">
        <v>35</v>
      </c>
      <c r="P5" s="38" t="s">
        <v>36</v>
      </c>
      <c r="R5" s="37" t="s">
        <v>34</v>
      </c>
      <c r="S5" s="32" t="s">
        <v>35</v>
      </c>
      <c r="T5" s="32" t="s">
        <v>36</v>
      </c>
      <c r="U5" s="32" t="s">
        <v>37</v>
      </c>
      <c r="V5" s="31" t="s">
        <v>209</v>
      </c>
    </row>
    <row r="6" spans="1:22" x14ac:dyDescent="0.25">
      <c r="A6" s="39" t="s">
        <v>38</v>
      </c>
      <c r="B6" s="40">
        <v>327.5</v>
      </c>
      <c r="C6" s="41"/>
      <c r="D6" s="42"/>
      <c r="E6" s="40">
        <v>406.2</v>
      </c>
      <c r="F6" s="43"/>
      <c r="G6" s="44"/>
      <c r="H6" s="45">
        <v>374</v>
      </c>
      <c r="I6" s="41"/>
      <c r="J6" s="46"/>
      <c r="K6" s="47">
        <v>282.2</v>
      </c>
      <c r="L6" s="41"/>
      <c r="M6" s="48"/>
      <c r="N6" s="45">
        <v>270.25</v>
      </c>
      <c r="O6" s="43"/>
      <c r="P6" s="46"/>
      <c r="R6" s="49">
        <f t="shared" ref="R6:R28" si="0">AVERAGE(B6,E6,H6,K6,N6)</f>
        <v>332.03000000000003</v>
      </c>
      <c r="S6" s="30"/>
      <c r="T6" s="30"/>
      <c r="U6" s="30"/>
      <c r="V6" s="50"/>
    </row>
    <row r="7" spans="1:22" x14ac:dyDescent="0.25">
      <c r="A7" s="51" t="s">
        <v>39</v>
      </c>
      <c r="B7" s="40">
        <v>598.27</v>
      </c>
      <c r="C7" s="4">
        <v>1943.75</v>
      </c>
      <c r="D7" s="52">
        <f>B7/C7</f>
        <v>0.30779163987138264</v>
      </c>
      <c r="E7" s="40">
        <v>514.41999999999996</v>
      </c>
      <c r="F7" s="53">
        <v>1943.75</v>
      </c>
      <c r="G7" s="52">
        <f>E7/F7</f>
        <v>0.26465337620578777</v>
      </c>
      <c r="H7" s="54">
        <v>460.91</v>
      </c>
      <c r="I7" s="4">
        <v>1943.75</v>
      </c>
      <c r="J7" s="52">
        <f>H7/I7</f>
        <v>0.23712411575562703</v>
      </c>
      <c r="K7" s="44">
        <v>387.05</v>
      </c>
      <c r="L7" s="44">
        <v>1943.75</v>
      </c>
      <c r="M7" s="55">
        <f>K7/L7</f>
        <v>0.19912540192926045</v>
      </c>
      <c r="N7" s="54">
        <v>428.42</v>
      </c>
      <c r="O7" s="44">
        <v>1943.75</v>
      </c>
      <c r="P7" s="56">
        <f>N7/O7</f>
        <v>0.22040900321543408</v>
      </c>
      <c r="R7" s="49">
        <f t="shared" si="0"/>
        <v>477.81400000000002</v>
      </c>
      <c r="S7" s="57">
        <v>1943.75</v>
      </c>
      <c r="T7" s="58">
        <f>AVERAGE(D7,G7,J7,M7,P7)</f>
        <v>0.24582070739549838</v>
      </c>
      <c r="U7" s="59">
        <f>S7*0.25</f>
        <v>485.9375</v>
      </c>
      <c r="V7" s="60">
        <f>(R7/U7-1)*100</f>
        <v>-1.6717170418006355</v>
      </c>
    </row>
    <row r="8" spans="1:22" x14ac:dyDescent="0.25">
      <c r="A8" s="51" t="s">
        <v>40</v>
      </c>
      <c r="B8" s="40">
        <v>156.05000000000001</v>
      </c>
      <c r="C8" s="4"/>
      <c r="D8" s="52"/>
      <c r="E8" s="40">
        <v>93.62</v>
      </c>
      <c r="F8" s="53"/>
      <c r="G8" s="52"/>
      <c r="H8" s="54">
        <v>152.37</v>
      </c>
      <c r="I8" s="4"/>
      <c r="J8" s="52"/>
      <c r="K8" s="44">
        <v>110.16</v>
      </c>
      <c r="L8" s="44"/>
      <c r="M8" s="61"/>
      <c r="N8" s="54">
        <v>154.38</v>
      </c>
      <c r="O8" s="44"/>
      <c r="P8" s="62"/>
      <c r="R8" s="49">
        <f t="shared" si="0"/>
        <v>133.316</v>
      </c>
      <c r="S8" s="57"/>
      <c r="T8" s="58"/>
      <c r="U8" s="57">
        <f t="shared" ref="U8:U65" si="1">S8*0.25</f>
        <v>0</v>
      </c>
      <c r="V8" s="60"/>
    </row>
    <row r="9" spans="1:22" x14ac:dyDescent="0.25">
      <c r="A9" s="51" t="s">
        <v>41</v>
      </c>
      <c r="B9" s="40">
        <v>33.58</v>
      </c>
      <c r="C9" s="4"/>
      <c r="D9" s="52"/>
      <c r="E9" s="40">
        <v>30.13</v>
      </c>
      <c r="F9" s="53"/>
      <c r="G9" s="52"/>
      <c r="H9" s="54">
        <v>35.159999999999997</v>
      </c>
      <c r="I9" s="4"/>
      <c r="J9" s="52"/>
      <c r="K9" s="44">
        <v>26.03</v>
      </c>
      <c r="L9" s="44"/>
      <c r="M9" s="61"/>
      <c r="N9" s="54">
        <v>31.68</v>
      </c>
      <c r="O9" s="44"/>
      <c r="P9" s="62"/>
      <c r="R9" s="49">
        <f t="shared" si="0"/>
        <v>31.315999999999995</v>
      </c>
      <c r="S9" s="57"/>
      <c r="T9" s="58"/>
      <c r="U9" s="57">
        <f t="shared" si="1"/>
        <v>0</v>
      </c>
      <c r="V9" s="60"/>
    </row>
    <row r="10" spans="1:22" x14ac:dyDescent="0.25">
      <c r="A10" s="51" t="s">
        <v>42</v>
      </c>
      <c r="B10" s="40">
        <v>11.91</v>
      </c>
      <c r="C10" s="4">
        <v>60.762500000000003</v>
      </c>
      <c r="D10" s="52">
        <f t="shared" ref="D10:D64" si="2">B10/C10</f>
        <v>0.19600905163546595</v>
      </c>
      <c r="E10" s="40">
        <v>23.44</v>
      </c>
      <c r="F10" s="53">
        <v>60.762500000000003</v>
      </c>
      <c r="G10" s="52">
        <f t="shared" ref="G10:G65" si="3">E10/F10</f>
        <v>0.3857642460399095</v>
      </c>
      <c r="H10" s="54">
        <v>17.64</v>
      </c>
      <c r="I10" s="4">
        <v>60.762500000000003</v>
      </c>
      <c r="J10" s="52">
        <f>H10/I10</f>
        <v>0.29031063567167248</v>
      </c>
      <c r="K10" s="44">
        <v>13.23</v>
      </c>
      <c r="L10" s="44">
        <v>60.762500000000003</v>
      </c>
      <c r="M10" s="61">
        <f>K10/L10</f>
        <v>0.21773297675375436</v>
      </c>
      <c r="N10" s="54">
        <v>16.77</v>
      </c>
      <c r="O10" s="44">
        <v>60.762500000000003</v>
      </c>
      <c r="P10" s="62">
        <f>N10/O10</f>
        <v>0.27599259411643695</v>
      </c>
      <c r="R10" s="49">
        <f t="shared" si="0"/>
        <v>16.597999999999999</v>
      </c>
      <c r="S10" s="57">
        <v>60.762500000000003</v>
      </c>
      <c r="T10" s="58">
        <f t="shared" ref="T10:T65" si="4">AVERAGE(D10,G10,J10,M10,P10)</f>
        <v>0.27316190084344782</v>
      </c>
      <c r="U10" s="30">
        <f t="shared" si="1"/>
        <v>15.190625000000001</v>
      </c>
      <c r="V10" s="60">
        <f t="shared" ref="V10:V65" si="5">(R10/U10-1)*100</f>
        <v>9.2647603373791299</v>
      </c>
    </row>
    <row r="11" spans="1:22" x14ac:dyDescent="0.25">
      <c r="A11" s="51" t="s">
        <v>43</v>
      </c>
      <c r="B11" s="40">
        <v>100.94</v>
      </c>
      <c r="C11" s="4">
        <v>242.97499999999999</v>
      </c>
      <c r="D11" s="52">
        <f t="shared" si="2"/>
        <v>0.4154336865932709</v>
      </c>
      <c r="E11" s="40">
        <v>82.8</v>
      </c>
      <c r="F11" s="53">
        <v>242.97499999999999</v>
      </c>
      <c r="G11" s="52">
        <f t="shared" si="3"/>
        <v>0.34077579997942176</v>
      </c>
      <c r="H11" s="54">
        <v>58.77</v>
      </c>
      <c r="I11" s="4">
        <v>242.97499999999999</v>
      </c>
      <c r="J11" s="52">
        <f>H11/I11</f>
        <v>0.24187673628974177</v>
      </c>
      <c r="K11" s="44">
        <v>57.41</v>
      </c>
      <c r="L11" s="44">
        <v>242.97499999999999</v>
      </c>
      <c r="M11" s="61">
        <f>K11/L11</f>
        <v>0.23627945261858216</v>
      </c>
      <c r="N11" s="54">
        <v>51.99</v>
      </c>
      <c r="O11" s="44">
        <v>242.97499999999999</v>
      </c>
      <c r="P11" s="62">
        <f>N11/O11</f>
        <v>0.21397263092910795</v>
      </c>
      <c r="R11" s="49">
        <f t="shared" si="0"/>
        <v>70.382000000000005</v>
      </c>
      <c r="S11" s="57">
        <v>242.97499999999999</v>
      </c>
      <c r="T11" s="58">
        <f t="shared" si="4"/>
        <v>0.28966766128202492</v>
      </c>
      <c r="U11" s="30">
        <f t="shared" si="1"/>
        <v>60.743749999999999</v>
      </c>
      <c r="V11" s="60">
        <f t="shared" si="5"/>
        <v>15.86706451280997</v>
      </c>
    </row>
    <row r="12" spans="1:22" x14ac:dyDescent="0.25">
      <c r="A12" s="51" t="s">
        <v>44</v>
      </c>
      <c r="B12" s="40">
        <v>5.63</v>
      </c>
      <c r="C12" s="4">
        <v>19.45</v>
      </c>
      <c r="D12" s="52"/>
      <c r="E12" s="40">
        <v>6.22</v>
      </c>
      <c r="F12" s="53">
        <v>19.45</v>
      </c>
      <c r="G12" s="52">
        <f t="shared" si="3"/>
        <v>0.3197943444730077</v>
      </c>
      <c r="H12" s="63">
        <v>4.5599999999999996</v>
      </c>
      <c r="I12" s="4">
        <v>19.45</v>
      </c>
      <c r="J12" s="64">
        <f>H12/I12</f>
        <v>0.23444730077120821</v>
      </c>
      <c r="K12" s="65">
        <v>4.2300000000000004</v>
      </c>
      <c r="L12" s="65">
        <v>19.45</v>
      </c>
      <c r="M12" s="66">
        <f>K12/L12</f>
        <v>0.2174807197943445</v>
      </c>
      <c r="N12" s="54">
        <v>2.84</v>
      </c>
      <c r="O12" s="44">
        <v>19.45</v>
      </c>
      <c r="P12" s="62">
        <f>N12/O12</f>
        <v>0.14601542416452443</v>
      </c>
      <c r="R12" s="49">
        <f t="shared" si="0"/>
        <v>4.6959999999999997</v>
      </c>
      <c r="S12" s="57">
        <v>19.45</v>
      </c>
      <c r="T12" s="58">
        <f t="shared" si="4"/>
        <v>0.2294344473007712</v>
      </c>
      <c r="U12" s="30">
        <f t="shared" si="1"/>
        <v>4.8624999999999998</v>
      </c>
      <c r="V12" s="60">
        <f t="shared" si="5"/>
        <v>-3.4241645244215912</v>
      </c>
    </row>
    <row r="13" spans="1:22" x14ac:dyDescent="0.25">
      <c r="A13" s="51" t="s">
        <v>45</v>
      </c>
      <c r="B13" s="40">
        <v>0.44</v>
      </c>
      <c r="C13" s="4"/>
      <c r="D13" s="52"/>
      <c r="E13" s="40">
        <v>0.84</v>
      </c>
      <c r="F13" s="53"/>
      <c r="G13" s="52"/>
      <c r="H13" s="90">
        <v>1</v>
      </c>
      <c r="I13" s="4"/>
      <c r="J13" s="64"/>
      <c r="K13" s="65">
        <v>0.2</v>
      </c>
      <c r="L13" s="5"/>
      <c r="M13" s="66"/>
      <c r="N13" s="54">
        <v>0.35</v>
      </c>
      <c r="O13" s="4"/>
      <c r="P13" s="62"/>
      <c r="R13" s="49">
        <f t="shared" si="0"/>
        <v>0.56600000000000006</v>
      </c>
      <c r="S13" s="7"/>
      <c r="T13" s="58"/>
      <c r="U13" s="57">
        <f t="shared" si="1"/>
        <v>0</v>
      </c>
      <c r="V13" s="60"/>
    </row>
    <row r="14" spans="1:22" x14ac:dyDescent="0.25">
      <c r="A14" s="51" t="s">
        <v>46</v>
      </c>
      <c r="B14" s="40">
        <v>4.38</v>
      </c>
      <c r="C14" s="4"/>
      <c r="D14" s="52"/>
      <c r="E14" s="40">
        <v>6.22</v>
      </c>
      <c r="F14" s="53"/>
      <c r="G14" s="52"/>
      <c r="H14" s="54">
        <v>4.5599999999999996</v>
      </c>
      <c r="I14" s="4"/>
      <c r="J14" s="52"/>
      <c r="K14" s="44">
        <v>4.2300000000000004</v>
      </c>
      <c r="L14" s="4"/>
      <c r="M14" s="61"/>
      <c r="N14" s="54">
        <v>1.35</v>
      </c>
      <c r="O14" s="4"/>
      <c r="P14" s="62"/>
      <c r="R14" s="49">
        <f t="shared" si="0"/>
        <v>4.1480000000000006</v>
      </c>
      <c r="S14" s="67"/>
      <c r="T14" s="58"/>
      <c r="U14" s="57">
        <f t="shared" si="1"/>
        <v>0</v>
      </c>
      <c r="V14" s="60"/>
    </row>
    <row r="15" spans="1:22" x14ac:dyDescent="0.25">
      <c r="A15" s="51" t="s">
        <v>47</v>
      </c>
      <c r="B15" s="40" t="s">
        <v>101</v>
      </c>
      <c r="C15" s="4"/>
      <c r="D15" s="52"/>
      <c r="E15" s="40">
        <v>0</v>
      </c>
      <c r="F15" s="53"/>
      <c r="G15" s="52"/>
      <c r="H15" s="54">
        <v>0</v>
      </c>
      <c r="I15" s="4"/>
      <c r="J15" s="52"/>
      <c r="K15" s="44">
        <v>0</v>
      </c>
      <c r="L15" s="4"/>
      <c r="M15" s="61"/>
      <c r="N15" s="54">
        <v>0</v>
      </c>
      <c r="O15" s="4"/>
      <c r="P15" s="62"/>
      <c r="R15" s="49">
        <f t="shared" si="0"/>
        <v>0</v>
      </c>
      <c r="S15" s="67"/>
      <c r="T15" s="58"/>
      <c r="U15" s="57">
        <f t="shared" si="1"/>
        <v>0</v>
      </c>
      <c r="V15" s="60"/>
    </row>
    <row r="16" spans="1:22" x14ac:dyDescent="0.25">
      <c r="A16" s="51" t="s">
        <v>48</v>
      </c>
      <c r="B16" s="40">
        <v>54.47</v>
      </c>
      <c r="C16" s="4">
        <v>48.599999999999994</v>
      </c>
      <c r="D16" s="52">
        <f t="shared" si="2"/>
        <v>1.1207818930041153</v>
      </c>
      <c r="E16" s="40">
        <v>20.76</v>
      </c>
      <c r="F16" s="53">
        <v>48.599999999999994</v>
      </c>
      <c r="G16" s="52">
        <f t="shared" si="3"/>
        <v>0.42716049382716059</v>
      </c>
      <c r="H16" s="54">
        <v>5.3</v>
      </c>
      <c r="I16" s="4">
        <v>48.599999999999994</v>
      </c>
      <c r="J16" s="52">
        <f>H16/I16</f>
        <v>0.10905349794238683</v>
      </c>
      <c r="K16" s="44">
        <v>17.84</v>
      </c>
      <c r="L16" s="43">
        <v>48.599999999999994</v>
      </c>
      <c r="M16" s="68">
        <f>K16/L16</f>
        <v>0.36707818930041158</v>
      </c>
      <c r="N16" s="54">
        <v>6.86</v>
      </c>
      <c r="O16" s="43">
        <v>48.599999999999994</v>
      </c>
      <c r="P16" s="69">
        <f>N16/O16</f>
        <v>0.14115226337448561</v>
      </c>
      <c r="R16" s="49">
        <f t="shared" si="0"/>
        <v>21.045999999999999</v>
      </c>
      <c r="S16" s="70">
        <v>48.599999999999994</v>
      </c>
      <c r="T16" s="58">
        <f t="shared" si="4"/>
        <v>0.43304526748971195</v>
      </c>
      <c r="U16" s="57">
        <f t="shared" si="1"/>
        <v>12.149999999999999</v>
      </c>
      <c r="V16" s="60">
        <f t="shared" si="5"/>
        <v>73.218106995884781</v>
      </c>
    </row>
    <row r="17" spans="1:22" x14ac:dyDescent="0.25">
      <c r="A17" s="51" t="s">
        <v>49</v>
      </c>
      <c r="B17" s="40">
        <v>3.28</v>
      </c>
      <c r="C17" s="4"/>
      <c r="D17" s="52"/>
      <c r="E17" s="40">
        <v>0</v>
      </c>
      <c r="F17" s="53"/>
      <c r="G17" s="52"/>
      <c r="H17" s="54">
        <v>0</v>
      </c>
      <c r="I17" s="4"/>
      <c r="J17" s="52"/>
      <c r="K17" s="44">
        <v>0</v>
      </c>
      <c r="L17" s="43"/>
      <c r="M17" s="68"/>
      <c r="N17" s="54">
        <v>0</v>
      </c>
      <c r="O17" s="43"/>
      <c r="P17" s="52"/>
      <c r="R17" s="49">
        <f t="shared" si="0"/>
        <v>0.65599999999999992</v>
      </c>
      <c r="S17" s="70"/>
      <c r="T17" s="58"/>
      <c r="U17" s="57">
        <f t="shared" si="1"/>
        <v>0</v>
      </c>
      <c r="V17" s="60"/>
    </row>
    <row r="18" spans="1:22" x14ac:dyDescent="0.25">
      <c r="A18" s="51" t="s">
        <v>50</v>
      </c>
      <c r="B18" s="40">
        <v>18.34</v>
      </c>
      <c r="C18" s="4"/>
      <c r="D18" s="52"/>
      <c r="E18" s="40">
        <v>14</v>
      </c>
      <c r="F18" s="53"/>
      <c r="G18" s="52"/>
      <c r="H18" s="54">
        <v>1.66</v>
      </c>
      <c r="I18" s="4"/>
      <c r="J18" s="52"/>
      <c r="K18" s="44">
        <v>11.94</v>
      </c>
      <c r="L18" s="43"/>
      <c r="M18" s="68"/>
      <c r="N18" s="54">
        <v>1.28</v>
      </c>
      <c r="O18" s="43"/>
      <c r="P18" s="52"/>
      <c r="R18" s="49">
        <f t="shared" si="0"/>
        <v>9.4439999999999991</v>
      </c>
      <c r="S18" s="70"/>
      <c r="T18" s="58"/>
      <c r="U18" s="57">
        <f t="shared" si="1"/>
        <v>0</v>
      </c>
      <c r="V18" s="60"/>
    </row>
    <row r="19" spans="1:22" x14ac:dyDescent="0.25">
      <c r="A19" s="51" t="s">
        <v>51</v>
      </c>
      <c r="B19" s="40">
        <v>3.86</v>
      </c>
      <c r="C19" s="4"/>
      <c r="D19" s="52"/>
      <c r="E19" s="40">
        <v>3.23</v>
      </c>
      <c r="F19" s="53"/>
      <c r="G19" s="52"/>
      <c r="H19" s="54">
        <v>0.49</v>
      </c>
      <c r="I19" s="4"/>
      <c r="J19" s="52"/>
      <c r="K19" s="44">
        <v>2.92</v>
      </c>
      <c r="L19" s="44"/>
      <c r="M19" s="68"/>
      <c r="N19" s="54">
        <v>2.19</v>
      </c>
      <c r="O19" s="44"/>
      <c r="P19" s="52"/>
      <c r="R19" s="49">
        <f t="shared" si="0"/>
        <v>2.5379999999999998</v>
      </c>
      <c r="S19" s="57"/>
      <c r="T19" s="58"/>
      <c r="U19" s="57">
        <f t="shared" si="1"/>
        <v>0</v>
      </c>
      <c r="V19" s="60"/>
    </row>
    <row r="20" spans="1:22" x14ac:dyDescent="0.25">
      <c r="A20" s="51" t="s">
        <v>52</v>
      </c>
      <c r="B20" s="40">
        <v>1.86</v>
      </c>
      <c r="C20" s="4"/>
      <c r="D20" s="52"/>
      <c r="E20" s="40">
        <v>35.82</v>
      </c>
      <c r="F20" s="53"/>
      <c r="G20" s="52"/>
      <c r="H20" s="54">
        <v>29.68</v>
      </c>
      <c r="I20" s="4"/>
      <c r="J20" s="52"/>
      <c r="K20" s="44">
        <v>15.58</v>
      </c>
      <c r="L20" s="43"/>
      <c r="M20" s="68"/>
      <c r="N20" s="54">
        <v>15.16</v>
      </c>
      <c r="O20" s="43"/>
      <c r="P20" s="52"/>
      <c r="R20" s="49">
        <f t="shared" si="0"/>
        <v>19.619999999999997</v>
      </c>
      <c r="S20" s="70"/>
      <c r="T20" s="58"/>
      <c r="U20" s="57">
        <f t="shared" si="1"/>
        <v>0</v>
      </c>
      <c r="V20" s="60"/>
    </row>
    <row r="21" spans="1:22" x14ac:dyDescent="0.25">
      <c r="A21" s="51" t="s">
        <v>53</v>
      </c>
      <c r="B21" s="40">
        <v>17.34</v>
      </c>
      <c r="C21" s="4">
        <v>70.95</v>
      </c>
      <c r="D21" s="52">
        <f t="shared" si="2"/>
        <v>0.24439746300211415</v>
      </c>
      <c r="E21" s="40">
        <v>10.47</v>
      </c>
      <c r="F21" s="53">
        <v>70.95</v>
      </c>
      <c r="G21" s="52">
        <f t="shared" si="3"/>
        <v>0.14756871035940805</v>
      </c>
      <c r="H21" s="54">
        <v>17.05</v>
      </c>
      <c r="I21" s="4">
        <v>70.95</v>
      </c>
      <c r="J21" s="52">
        <f>H21/I21</f>
        <v>0.24031007751937986</v>
      </c>
      <c r="K21" s="44">
        <v>12.32</v>
      </c>
      <c r="L21" s="43">
        <v>70.95</v>
      </c>
      <c r="M21" s="68">
        <f>K21/L21</f>
        <v>0.17364341085271318</v>
      </c>
      <c r="N21" s="54">
        <v>17.2</v>
      </c>
      <c r="O21" s="43">
        <v>70.95</v>
      </c>
      <c r="P21" s="52">
        <f>N21/O21</f>
        <v>0.2424242424242424</v>
      </c>
      <c r="R21" s="49">
        <f t="shared" si="0"/>
        <v>14.875999999999999</v>
      </c>
      <c r="S21" s="70">
        <v>70.95</v>
      </c>
      <c r="T21" s="58">
        <f t="shared" si="4"/>
        <v>0.20966878083157151</v>
      </c>
      <c r="U21" s="59">
        <f t="shared" si="1"/>
        <v>17.737500000000001</v>
      </c>
      <c r="V21" s="60">
        <f t="shared" si="5"/>
        <v>-16.132487667371397</v>
      </c>
    </row>
    <row r="22" spans="1:22" x14ac:dyDescent="0.25">
      <c r="A22" s="51" t="s">
        <v>54</v>
      </c>
      <c r="B22" s="40">
        <v>3.73</v>
      </c>
      <c r="C22" s="4">
        <v>21.6</v>
      </c>
      <c r="D22" s="52">
        <f t="shared" si="2"/>
        <v>0.17268518518518516</v>
      </c>
      <c r="E22" s="40">
        <v>3.35</v>
      </c>
      <c r="F22" s="53">
        <v>21.6</v>
      </c>
      <c r="G22" s="52">
        <f t="shared" si="3"/>
        <v>0.15509259259259259</v>
      </c>
      <c r="H22" s="54">
        <v>3.91</v>
      </c>
      <c r="I22" s="4">
        <v>21.6</v>
      </c>
      <c r="J22" s="52">
        <f>H22/I22</f>
        <v>0.18101851851851852</v>
      </c>
      <c r="K22" s="44">
        <v>2.89</v>
      </c>
      <c r="L22" s="43">
        <v>21.6</v>
      </c>
      <c r="M22" s="68">
        <f>K22/L22</f>
        <v>0.1337962962962963</v>
      </c>
      <c r="N22" s="54">
        <v>3.52</v>
      </c>
      <c r="O22" s="43">
        <v>21.6</v>
      </c>
      <c r="P22" s="52">
        <f>N22/O22</f>
        <v>0.16296296296296295</v>
      </c>
      <c r="R22" s="49">
        <f t="shared" si="0"/>
        <v>3.4800000000000004</v>
      </c>
      <c r="S22" s="70">
        <v>21.6</v>
      </c>
      <c r="T22" s="58">
        <f t="shared" si="4"/>
        <v>0.16111111111111109</v>
      </c>
      <c r="U22" s="57">
        <f t="shared" si="1"/>
        <v>5.4</v>
      </c>
      <c r="V22" s="60">
        <f t="shared" si="5"/>
        <v>-35.55555555555555</v>
      </c>
    </row>
    <row r="23" spans="1:22" x14ac:dyDescent="0.25">
      <c r="A23" s="51" t="s">
        <v>55</v>
      </c>
      <c r="B23" s="40">
        <v>0.01</v>
      </c>
      <c r="C23" s="4"/>
      <c r="D23" s="52"/>
      <c r="E23" s="40">
        <v>2.57</v>
      </c>
      <c r="F23" s="53"/>
      <c r="G23" s="52"/>
      <c r="H23" s="54">
        <v>8.0299999999999994</v>
      </c>
      <c r="I23" s="4"/>
      <c r="J23" s="52"/>
      <c r="K23" s="44">
        <v>5.43</v>
      </c>
      <c r="L23" s="44"/>
      <c r="M23" s="68"/>
      <c r="N23" s="54">
        <v>3.92</v>
      </c>
      <c r="O23" s="44"/>
      <c r="P23" s="52"/>
      <c r="R23" s="49">
        <f t="shared" si="0"/>
        <v>3.992</v>
      </c>
      <c r="S23" s="57"/>
      <c r="T23" s="58"/>
      <c r="U23" s="57">
        <f t="shared" si="1"/>
        <v>0</v>
      </c>
      <c r="V23" s="60"/>
    </row>
    <row r="24" spans="1:22" x14ac:dyDescent="0.25">
      <c r="A24" s="51" t="s">
        <v>56</v>
      </c>
      <c r="B24" s="40">
        <v>0.09</v>
      </c>
      <c r="C24" s="4"/>
      <c r="D24" s="52"/>
      <c r="E24" s="40">
        <v>1.59</v>
      </c>
      <c r="F24" s="53"/>
      <c r="G24" s="52"/>
      <c r="H24" s="54">
        <v>3.1</v>
      </c>
      <c r="I24" s="4"/>
      <c r="J24" s="52"/>
      <c r="K24" s="44">
        <v>2.12</v>
      </c>
      <c r="L24" s="44"/>
      <c r="M24" s="68"/>
      <c r="N24" s="54">
        <v>6.54</v>
      </c>
      <c r="O24" s="44"/>
      <c r="P24" s="52"/>
      <c r="R24" s="49">
        <f t="shared" si="0"/>
        <v>2.6880000000000002</v>
      </c>
      <c r="S24" s="57"/>
      <c r="T24" s="58"/>
      <c r="U24" s="57">
        <f t="shared" si="1"/>
        <v>0</v>
      </c>
      <c r="V24" s="60"/>
    </row>
    <row r="25" spans="1:22" x14ac:dyDescent="0.25">
      <c r="A25" s="51" t="s">
        <v>57</v>
      </c>
      <c r="B25" s="40">
        <v>0.09</v>
      </c>
      <c r="C25" s="4"/>
      <c r="D25" s="52"/>
      <c r="E25" s="40">
        <v>0.02</v>
      </c>
      <c r="F25" s="53"/>
      <c r="G25" s="52"/>
      <c r="H25" s="54">
        <v>0.02</v>
      </c>
      <c r="I25" s="4"/>
      <c r="J25" s="52"/>
      <c r="K25" s="44">
        <v>0.01</v>
      </c>
      <c r="L25" s="44"/>
      <c r="M25" s="68"/>
      <c r="N25" s="54">
        <v>0.1</v>
      </c>
      <c r="O25" s="44"/>
      <c r="P25" s="52"/>
      <c r="R25" s="49">
        <f t="shared" si="0"/>
        <v>4.8000000000000001E-2</v>
      </c>
      <c r="S25" s="57"/>
      <c r="T25" s="58"/>
      <c r="U25" s="57">
        <f t="shared" si="1"/>
        <v>0</v>
      </c>
      <c r="V25" s="60"/>
    </row>
    <row r="26" spans="1:22" x14ac:dyDescent="0.25">
      <c r="A26" s="51" t="s">
        <v>58</v>
      </c>
      <c r="B26" s="40">
        <v>5.05</v>
      </c>
      <c r="C26" s="4"/>
      <c r="D26" s="52"/>
      <c r="E26" s="40">
        <v>34.200000000000003</v>
      </c>
      <c r="F26" s="53"/>
      <c r="G26" s="52"/>
      <c r="H26" s="54">
        <v>35.5</v>
      </c>
      <c r="I26" s="4"/>
      <c r="J26" s="52"/>
      <c r="K26" s="44">
        <v>24.85</v>
      </c>
      <c r="L26" s="44"/>
      <c r="M26" s="68"/>
      <c r="N26" s="54">
        <v>20.38</v>
      </c>
      <c r="O26" s="44"/>
      <c r="P26" s="52"/>
      <c r="R26" s="49">
        <f t="shared" si="0"/>
        <v>23.995999999999999</v>
      </c>
      <c r="S26" s="57"/>
      <c r="T26" s="58"/>
      <c r="U26" s="57">
        <f t="shared" si="1"/>
        <v>0</v>
      </c>
      <c r="V26" s="60"/>
    </row>
    <row r="27" spans="1:22" x14ac:dyDescent="0.25">
      <c r="A27" s="51" t="s">
        <v>59</v>
      </c>
      <c r="B27" s="40">
        <v>156.4</v>
      </c>
      <c r="C27" s="4"/>
      <c r="D27" s="52"/>
      <c r="E27" s="40">
        <v>252.55</v>
      </c>
      <c r="F27" s="53"/>
      <c r="G27" s="52"/>
      <c r="H27" s="54">
        <v>203.91</v>
      </c>
      <c r="I27" s="4"/>
      <c r="J27" s="52"/>
      <c r="K27" s="44">
        <v>144.38999999999999</v>
      </c>
      <c r="L27" s="44"/>
      <c r="M27" s="68"/>
      <c r="N27" s="54">
        <v>84.75</v>
      </c>
      <c r="O27" s="44"/>
      <c r="P27" s="52"/>
      <c r="R27" s="49">
        <f t="shared" si="0"/>
        <v>168.4</v>
      </c>
      <c r="S27" s="57"/>
      <c r="T27" s="58"/>
      <c r="U27" s="57">
        <f t="shared" si="1"/>
        <v>0</v>
      </c>
      <c r="V27" s="60"/>
    </row>
    <row r="28" spans="1:22" x14ac:dyDescent="0.25">
      <c r="A28" s="51" t="s">
        <v>60</v>
      </c>
      <c r="B28" s="40">
        <v>2503.1799999999998</v>
      </c>
      <c r="C28" s="4"/>
      <c r="D28" s="52"/>
      <c r="E28" s="40">
        <v>2152.33</v>
      </c>
      <c r="F28" s="53"/>
      <c r="G28" s="52"/>
      <c r="H28" s="54">
        <v>1928.45</v>
      </c>
      <c r="I28" s="4"/>
      <c r="J28" s="52"/>
      <c r="K28" s="44">
        <v>1619.44</v>
      </c>
      <c r="L28" s="44"/>
      <c r="M28" s="68"/>
      <c r="N28" s="54">
        <v>1792.52</v>
      </c>
      <c r="O28" s="44"/>
      <c r="P28" s="52"/>
      <c r="R28" s="49">
        <f t="shared" si="0"/>
        <v>1999.184</v>
      </c>
      <c r="S28" s="57"/>
      <c r="T28" s="58"/>
      <c r="U28" s="57">
        <f t="shared" si="1"/>
        <v>0</v>
      </c>
      <c r="V28" s="60"/>
    </row>
    <row r="29" spans="1:22" x14ac:dyDescent="0.25">
      <c r="A29" s="51" t="s">
        <v>61</v>
      </c>
      <c r="B29" s="71" t="s">
        <v>62</v>
      </c>
      <c r="C29" s="4"/>
      <c r="D29" s="52"/>
      <c r="E29" s="71" t="s">
        <v>62</v>
      </c>
      <c r="F29" s="53"/>
      <c r="G29" s="52"/>
      <c r="H29" s="54" t="s">
        <v>62</v>
      </c>
      <c r="I29" s="4"/>
      <c r="J29" s="52"/>
      <c r="K29" s="44" t="s">
        <v>62</v>
      </c>
      <c r="L29" s="44"/>
      <c r="M29" s="68"/>
      <c r="N29" s="72" t="s">
        <v>62</v>
      </c>
      <c r="O29" s="44"/>
      <c r="P29" s="52"/>
      <c r="R29" s="49"/>
      <c r="S29" s="57"/>
      <c r="T29" s="58"/>
      <c r="U29" s="57">
        <f t="shared" si="1"/>
        <v>0</v>
      </c>
      <c r="V29" s="60"/>
    </row>
    <row r="30" spans="1:22" x14ac:dyDescent="0.25">
      <c r="A30" s="51" t="s">
        <v>63</v>
      </c>
      <c r="B30" s="40">
        <v>98.28</v>
      </c>
      <c r="C30" s="4"/>
      <c r="D30" s="52"/>
      <c r="E30" s="40">
        <v>724.91</v>
      </c>
      <c r="F30" s="53"/>
      <c r="G30" s="52"/>
      <c r="H30" s="54">
        <v>155.56</v>
      </c>
      <c r="I30" s="4"/>
      <c r="J30" s="52"/>
      <c r="K30" s="44">
        <v>329.81</v>
      </c>
      <c r="L30" s="44"/>
      <c r="M30" s="68"/>
      <c r="N30" s="54">
        <v>5028.67</v>
      </c>
      <c r="O30" s="44"/>
      <c r="P30" s="52"/>
      <c r="R30" s="49">
        <f t="shared" ref="R30:R50" si="6">AVERAGE(B30,E30,H30,K30,N30)</f>
        <v>1267.4459999999999</v>
      </c>
      <c r="S30" s="57"/>
      <c r="T30" s="58"/>
      <c r="U30" s="57">
        <f t="shared" si="1"/>
        <v>0</v>
      </c>
      <c r="V30" s="60"/>
    </row>
    <row r="31" spans="1:22" x14ac:dyDescent="0.25">
      <c r="A31" s="51" t="s">
        <v>64</v>
      </c>
      <c r="B31" s="40">
        <v>9.83</v>
      </c>
      <c r="C31" s="4">
        <v>850</v>
      </c>
      <c r="D31" s="52"/>
      <c r="E31" s="40">
        <v>74.89</v>
      </c>
      <c r="F31" s="53">
        <v>850</v>
      </c>
      <c r="G31" s="52">
        <f t="shared" si="3"/>
        <v>8.8105882352941173E-2</v>
      </c>
      <c r="H31" s="54">
        <v>16.21</v>
      </c>
      <c r="I31" s="4">
        <v>850</v>
      </c>
      <c r="J31" s="52">
        <f>H31/I31</f>
        <v>1.9070588235294117E-2</v>
      </c>
      <c r="K31" s="44">
        <v>33.44</v>
      </c>
      <c r="L31" s="43">
        <v>850</v>
      </c>
      <c r="M31" s="68">
        <f>K31/L31</f>
        <v>3.9341176470588234E-2</v>
      </c>
      <c r="N31" s="54">
        <v>505.2</v>
      </c>
      <c r="O31" s="43">
        <v>850</v>
      </c>
      <c r="P31" s="52">
        <f>N31/O31</f>
        <v>0.59435294117647053</v>
      </c>
      <c r="R31" s="49">
        <f t="shared" si="6"/>
        <v>127.91399999999999</v>
      </c>
      <c r="S31" s="70">
        <v>850</v>
      </c>
      <c r="T31" s="58">
        <f t="shared" si="4"/>
        <v>0.18521764705882351</v>
      </c>
      <c r="U31" s="57">
        <f t="shared" si="1"/>
        <v>212.5</v>
      </c>
      <c r="V31" s="60">
        <f t="shared" si="5"/>
        <v>-39.805176470588243</v>
      </c>
    </row>
    <row r="32" spans="1:22" x14ac:dyDescent="0.25">
      <c r="A32" s="51" t="s">
        <v>65</v>
      </c>
      <c r="B32" s="40">
        <v>4.91</v>
      </c>
      <c r="C32" s="4"/>
      <c r="D32" s="52"/>
      <c r="E32" s="40">
        <v>39.25</v>
      </c>
      <c r="F32" s="53"/>
      <c r="G32" s="52"/>
      <c r="H32" s="54">
        <v>8.6</v>
      </c>
      <c r="I32" s="4"/>
      <c r="J32" s="52"/>
      <c r="K32" s="44">
        <v>17.07</v>
      </c>
      <c r="L32" s="44"/>
      <c r="M32" s="68"/>
      <c r="N32" s="54">
        <v>253.69</v>
      </c>
      <c r="O32" s="44"/>
      <c r="P32" s="52"/>
      <c r="R32" s="49">
        <f t="shared" si="6"/>
        <v>64.703999999999994</v>
      </c>
      <c r="S32" s="57"/>
      <c r="T32" s="58"/>
      <c r="U32" s="57">
        <f t="shared" si="1"/>
        <v>0</v>
      </c>
      <c r="V32" s="60"/>
    </row>
    <row r="33" spans="1:22" x14ac:dyDescent="0.25">
      <c r="A33" s="51" t="s">
        <v>66</v>
      </c>
      <c r="B33" s="40">
        <v>9.83</v>
      </c>
      <c r="C33" s="4"/>
      <c r="D33" s="52"/>
      <c r="E33" s="40">
        <v>71.290000000000006</v>
      </c>
      <c r="F33" s="53"/>
      <c r="G33" s="52"/>
      <c r="H33" s="54">
        <v>15.21</v>
      </c>
      <c r="I33" s="4"/>
      <c r="J33" s="52"/>
      <c r="K33" s="44">
        <v>32.74</v>
      </c>
      <c r="L33" s="44"/>
      <c r="M33" s="68"/>
      <c r="N33" s="54">
        <v>503.01</v>
      </c>
      <c r="O33" s="44"/>
      <c r="P33" s="52"/>
      <c r="R33" s="49">
        <f t="shared" si="6"/>
        <v>126.41600000000001</v>
      </c>
      <c r="S33" s="57"/>
      <c r="T33" s="58"/>
      <c r="U33" s="57">
        <f t="shared" si="1"/>
        <v>0</v>
      </c>
      <c r="V33" s="60"/>
    </row>
    <row r="34" spans="1:22" x14ac:dyDescent="0.25">
      <c r="A34" s="51" t="s">
        <v>67</v>
      </c>
      <c r="B34" s="40">
        <v>0</v>
      </c>
      <c r="C34" s="4"/>
      <c r="D34" s="52"/>
      <c r="E34" s="40">
        <v>3.6</v>
      </c>
      <c r="F34" s="53"/>
      <c r="G34" s="52"/>
      <c r="H34" s="54">
        <v>1</v>
      </c>
      <c r="I34" s="4"/>
      <c r="J34" s="52"/>
      <c r="K34" s="44">
        <v>0.7</v>
      </c>
      <c r="L34" s="44"/>
      <c r="M34" s="68"/>
      <c r="N34" s="54">
        <v>2.1800000000000002</v>
      </c>
      <c r="O34" s="44"/>
      <c r="P34" s="52"/>
      <c r="R34" s="49">
        <f t="shared" si="6"/>
        <v>1.496</v>
      </c>
      <c r="S34" s="57"/>
      <c r="T34" s="58"/>
      <c r="U34" s="57">
        <f t="shared" si="1"/>
        <v>0</v>
      </c>
      <c r="V34" s="60"/>
    </row>
    <row r="35" spans="1:22" x14ac:dyDescent="0.25">
      <c r="A35" s="51" t="s">
        <v>68</v>
      </c>
      <c r="B35" s="40">
        <v>49.14</v>
      </c>
      <c r="C35" s="4"/>
      <c r="D35" s="52"/>
      <c r="E35" s="40">
        <v>411.23</v>
      </c>
      <c r="F35" s="53"/>
      <c r="G35" s="52"/>
      <c r="H35" s="54">
        <v>80.64</v>
      </c>
      <c r="I35" s="4"/>
      <c r="J35" s="52"/>
      <c r="K35" s="44">
        <v>162.84</v>
      </c>
      <c r="L35" s="44"/>
      <c r="M35" s="68"/>
      <c r="N35" s="54">
        <v>2488.04</v>
      </c>
      <c r="O35" s="44"/>
      <c r="P35" s="52"/>
      <c r="R35" s="49">
        <f t="shared" si="6"/>
        <v>638.37799999999993</v>
      </c>
      <c r="S35" s="57"/>
      <c r="T35" s="58"/>
      <c r="U35" s="57">
        <f t="shared" si="1"/>
        <v>0</v>
      </c>
      <c r="V35" s="60"/>
    </row>
    <row r="36" spans="1:22" x14ac:dyDescent="0.25">
      <c r="A36" s="51" t="s">
        <v>69</v>
      </c>
      <c r="B36" s="40">
        <v>0.03</v>
      </c>
      <c r="C36" s="4">
        <v>1.05</v>
      </c>
      <c r="D36" s="52"/>
      <c r="E36" s="40">
        <v>0.19</v>
      </c>
      <c r="F36" s="53">
        <v>1.05</v>
      </c>
      <c r="G36" s="52">
        <f t="shared" si="3"/>
        <v>0.18095238095238095</v>
      </c>
      <c r="H36" s="54">
        <v>0.55000000000000004</v>
      </c>
      <c r="I36" s="4">
        <v>1.05</v>
      </c>
      <c r="J36" s="52">
        <f>H36/I36</f>
        <v>0.52380952380952384</v>
      </c>
      <c r="K36" s="44">
        <v>0.34</v>
      </c>
      <c r="L36" s="44">
        <v>1.05</v>
      </c>
      <c r="M36" s="68">
        <f>K36/L36</f>
        <v>0.32380952380952382</v>
      </c>
      <c r="N36" s="54">
        <v>0.12</v>
      </c>
      <c r="O36" s="44">
        <v>1.05</v>
      </c>
      <c r="P36" s="52">
        <f>N36/O36</f>
        <v>0.11428571428571428</v>
      </c>
      <c r="R36" s="49">
        <f t="shared" si="6"/>
        <v>0.246</v>
      </c>
      <c r="S36" s="57">
        <v>1.05</v>
      </c>
      <c r="T36" s="58">
        <f t="shared" si="4"/>
        <v>0.28571428571428575</v>
      </c>
      <c r="U36" s="59">
        <f t="shared" si="1"/>
        <v>0.26250000000000001</v>
      </c>
      <c r="V36" s="60">
        <f t="shared" si="5"/>
        <v>-6.2857142857142945</v>
      </c>
    </row>
    <row r="37" spans="1:22" x14ac:dyDescent="0.25">
      <c r="A37" s="51" t="s">
        <v>70</v>
      </c>
      <c r="B37" s="40">
        <v>0.05</v>
      </c>
      <c r="C37" s="4">
        <v>1.2000000000000002</v>
      </c>
      <c r="D37" s="52"/>
      <c r="E37" s="40">
        <v>0.18</v>
      </c>
      <c r="F37" s="53">
        <v>1.2000000000000002</v>
      </c>
      <c r="G37" s="52">
        <f t="shared" si="3"/>
        <v>0.14999999999999997</v>
      </c>
      <c r="H37" s="54">
        <v>0.21</v>
      </c>
      <c r="I37" s="4">
        <v>1.2000000000000002</v>
      </c>
      <c r="J37" s="52">
        <f>H37/I37</f>
        <v>0.17499999999999996</v>
      </c>
      <c r="K37" s="44">
        <v>0.2</v>
      </c>
      <c r="L37" s="44">
        <v>1.2000000000000002</v>
      </c>
      <c r="M37" s="68">
        <f>K37/L37</f>
        <v>0.16666666666666666</v>
      </c>
      <c r="N37" s="54">
        <v>0.11</v>
      </c>
      <c r="O37" s="44">
        <v>1.2000000000000002</v>
      </c>
      <c r="P37" s="52">
        <f>N37/O37</f>
        <v>9.166666666666666E-2</v>
      </c>
      <c r="R37" s="49">
        <f t="shared" si="6"/>
        <v>0.14999999999999997</v>
      </c>
      <c r="S37" s="57">
        <v>1.2000000000000002</v>
      </c>
      <c r="T37" s="58">
        <f t="shared" si="4"/>
        <v>0.14583333333333331</v>
      </c>
      <c r="U37" s="59">
        <f t="shared" si="1"/>
        <v>0.30000000000000004</v>
      </c>
      <c r="V37" s="60">
        <f t="shared" si="5"/>
        <v>-50.000000000000021</v>
      </c>
    </row>
    <row r="38" spans="1:22" x14ac:dyDescent="0.25">
      <c r="A38" s="51" t="s">
        <v>71</v>
      </c>
      <c r="B38" s="40">
        <v>0.17</v>
      </c>
      <c r="C38" s="4">
        <v>13</v>
      </c>
      <c r="D38" s="52"/>
      <c r="E38" s="40">
        <v>8.18</v>
      </c>
      <c r="F38" s="53">
        <v>13</v>
      </c>
      <c r="G38" s="52">
        <f t="shared" si="3"/>
        <v>0.62923076923076926</v>
      </c>
      <c r="H38" s="54">
        <v>4.09</v>
      </c>
      <c r="I38" s="4">
        <v>13</v>
      </c>
      <c r="J38" s="52">
        <f t="shared" ref="J38:J65" si="7">H38/I38</f>
        <v>0.31461538461538463</v>
      </c>
      <c r="K38" s="44">
        <v>2.61</v>
      </c>
      <c r="L38" s="43">
        <v>13</v>
      </c>
      <c r="M38" s="68">
        <f t="shared" ref="M38:M65" si="8">K38/L38</f>
        <v>0.20076923076923076</v>
      </c>
      <c r="N38" s="54">
        <v>1.48</v>
      </c>
      <c r="O38" s="43">
        <v>13</v>
      </c>
      <c r="P38" s="52">
        <f t="shared" ref="P38:P65" si="9">N38/O38</f>
        <v>0.11384615384615385</v>
      </c>
      <c r="R38" s="49">
        <f t="shared" si="6"/>
        <v>3.3059999999999996</v>
      </c>
      <c r="S38" s="70">
        <v>13</v>
      </c>
      <c r="T38" s="58">
        <f t="shared" si="4"/>
        <v>0.31461538461538463</v>
      </c>
      <c r="U38" s="59">
        <f t="shared" si="1"/>
        <v>3.25</v>
      </c>
      <c r="V38" s="60">
        <f t="shared" si="5"/>
        <v>1.7230769230769161</v>
      </c>
    </row>
    <row r="39" spans="1:22" x14ac:dyDescent="0.25">
      <c r="A39" s="51" t="s">
        <v>72</v>
      </c>
      <c r="B39" s="40">
        <v>0.2</v>
      </c>
      <c r="C39" s="4"/>
      <c r="D39" s="52"/>
      <c r="E39" s="40">
        <v>0.2</v>
      </c>
      <c r="F39" s="53"/>
      <c r="G39" s="52"/>
      <c r="H39" s="54">
        <v>6.56</v>
      </c>
      <c r="I39" s="4"/>
      <c r="J39" s="52"/>
      <c r="K39" s="44">
        <v>4.1500000000000004</v>
      </c>
      <c r="L39" s="44"/>
      <c r="M39" s="68"/>
      <c r="N39" s="54">
        <v>3.04</v>
      </c>
      <c r="O39" s="44"/>
      <c r="P39" s="52"/>
      <c r="R39" s="49">
        <f t="shared" si="6"/>
        <v>2.8299999999999996</v>
      </c>
      <c r="S39" s="57"/>
      <c r="T39" s="58"/>
      <c r="U39" s="59">
        <f t="shared" si="1"/>
        <v>0</v>
      </c>
      <c r="V39" s="60"/>
    </row>
    <row r="40" spans="1:22" x14ac:dyDescent="0.25">
      <c r="A40" s="51" t="s">
        <v>73</v>
      </c>
      <c r="B40" s="40">
        <v>0.08</v>
      </c>
      <c r="C40" s="4">
        <v>0.85</v>
      </c>
      <c r="D40" s="52"/>
      <c r="E40" s="40">
        <v>0.85</v>
      </c>
      <c r="F40" s="53">
        <v>0.85</v>
      </c>
      <c r="G40" s="52">
        <f t="shared" si="3"/>
        <v>1</v>
      </c>
      <c r="H40" s="54">
        <v>0.79</v>
      </c>
      <c r="I40" s="4">
        <v>0.85</v>
      </c>
      <c r="J40" s="52">
        <f t="shared" si="7"/>
        <v>0.92941176470588238</v>
      </c>
      <c r="K40" s="44">
        <v>0.69</v>
      </c>
      <c r="L40" s="44">
        <v>0.85</v>
      </c>
      <c r="M40" s="68">
        <f t="shared" si="8"/>
        <v>0.81176470588235294</v>
      </c>
      <c r="N40" s="54">
        <v>0.13</v>
      </c>
      <c r="O40" s="44">
        <v>0.85</v>
      </c>
      <c r="P40" s="52">
        <f t="shared" si="9"/>
        <v>0.15294117647058825</v>
      </c>
      <c r="R40" s="49">
        <f t="shared" si="6"/>
        <v>0.50800000000000001</v>
      </c>
      <c r="S40" s="57">
        <v>0.85</v>
      </c>
      <c r="T40" s="58">
        <f t="shared" si="4"/>
        <v>0.72352941176470587</v>
      </c>
      <c r="U40" s="59">
        <f t="shared" si="1"/>
        <v>0.21249999999999999</v>
      </c>
      <c r="V40" s="60">
        <f t="shared" si="5"/>
        <v>139.05882352941177</v>
      </c>
    </row>
    <row r="41" spans="1:22" x14ac:dyDescent="0.25">
      <c r="A41" s="51" t="s">
        <v>74</v>
      </c>
      <c r="B41" s="40">
        <v>0</v>
      </c>
      <c r="C41" s="4">
        <v>1.9</v>
      </c>
      <c r="D41" s="52"/>
      <c r="E41" s="40">
        <v>0.38</v>
      </c>
      <c r="F41" s="53">
        <v>1.9</v>
      </c>
      <c r="G41" s="52">
        <f t="shared" si="3"/>
        <v>0.2</v>
      </c>
      <c r="H41" s="54">
        <v>0.37</v>
      </c>
      <c r="I41" s="4">
        <v>1.9</v>
      </c>
      <c r="J41" s="52">
        <f t="shared" si="7"/>
        <v>0.19473684210526315</v>
      </c>
      <c r="K41" s="44">
        <v>0.26</v>
      </c>
      <c r="L41" s="44">
        <v>1.9</v>
      </c>
      <c r="M41" s="68">
        <f t="shared" si="8"/>
        <v>0.1368421052631579</v>
      </c>
      <c r="N41" s="54">
        <v>0.7</v>
      </c>
      <c r="O41" s="44">
        <v>1.9</v>
      </c>
      <c r="P41" s="52">
        <f t="shared" si="9"/>
        <v>0.36842105263157893</v>
      </c>
      <c r="R41" s="49">
        <f t="shared" si="6"/>
        <v>0.34199999999999997</v>
      </c>
      <c r="S41" s="57">
        <v>1.9</v>
      </c>
      <c r="T41" s="58">
        <f t="shared" si="4"/>
        <v>0.22499999999999998</v>
      </c>
      <c r="U41" s="59">
        <f t="shared" si="1"/>
        <v>0.47499999999999998</v>
      </c>
      <c r="V41" s="60">
        <f t="shared" si="5"/>
        <v>-28.000000000000004</v>
      </c>
    </row>
    <row r="42" spans="1:22" x14ac:dyDescent="0.25">
      <c r="A42" s="51" t="s">
        <v>75</v>
      </c>
      <c r="B42" s="40">
        <v>2.27</v>
      </c>
      <c r="C42" s="4">
        <v>21.25</v>
      </c>
      <c r="D42" s="52"/>
      <c r="E42" s="40">
        <v>10.31</v>
      </c>
      <c r="F42" s="53">
        <v>21.25</v>
      </c>
      <c r="G42" s="52">
        <f t="shared" si="3"/>
        <v>0.48517647058823532</v>
      </c>
      <c r="H42" s="54">
        <v>1.52</v>
      </c>
      <c r="I42" s="4">
        <v>21.25</v>
      </c>
      <c r="J42" s="52">
        <f t="shared" si="7"/>
        <v>7.1529411764705883E-2</v>
      </c>
      <c r="K42" s="44">
        <v>3.84</v>
      </c>
      <c r="L42" s="44">
        <v>21.25</v>
      </c>
      <c r="M42" s="68">
        <f t="shared" si="8"/>
        <v>0.18070588235294116</v>
      </c>
      <c r="N42" s="54">
        <v>1.52</v>
      </c>
      <c r="O42" s="44">
        <v>21.25</v>
      </c>
      <c r="P42" s="52">
        <f t="shared" si="9"/>
        <v>7.1529411764705883E-2</v>
      </c>
      <c r="R42" s="49">
        <f t="shared" si="6"/>
        <v>3.8919999999999995</v>
      </c>
      <c r="S42" s="57">
        <v>21.25</v>
      </c>
      <c r="T42" s="58">
        <f t="shared" si="4"/>
        <v>0.20223529411764704</v>
      </c>
      <c r="U42" s="59">
        <f t="shared" si="1"/>
        <v>5.3125</v>
      </c>
      <c r="V42" s="60">
        <f t="shared" si="5"/>
        <v>-26.738823529411771</v>
      </c>
    </row>
    <row r="43" spans="1:22" x14ac:dyDescent="0.25">
      <c r="A43" s="51" t="s">
        <v>76</v>
      </c>
      <c r="B43" s="40">
        <v>8.39</v>
      </c>
      <c r="C43" s="4">
        <v>85</v>
      </c>
      <c r="D43" s="52"/>
      <c r="E43" s="40">
        <v>29.35</v>
      </c>
      <c r="F43" s="53">
        <v>85</v>
      </c>
      <c r="G43" s="52">
        <f t="shared" si="3"/>
        <v>0.34529411764705886</v>
      </c>
      <c r="H43" s="54">
        <v>40.86</v>
      </c>
      <c r="I43" s="4">
        <v>85</v>
      </c>
      <c r="J43" s="52">
        <f t="shared" si="7"/>
        <v>0.48070588235294115</v>
      </c>
      <c r="K43" s="44">
        <v>18.600000000000001</v>
      </c>
      <c r="L43" s="44">
        <v>85</v>
      </c>
      <c r="M43" s="68">
        <f t="shared" si="8"/>
        <v>0.21882352941176472</v>
      </c>
      <c r="N43" s="54">
        <v>3.67</v>
      </c>
      <c r="O43" s="44">
        <v>85</v>
      </c>
      <c r="P43" s="52">
        <f t="shared" si="9"/>
        <v>4.3176470588235295E-2</v>
      </c>
      <c r="R43" s="49">
        <f t="shared" si="6"/>
        <v>20.173999999999999</v>
      </c>
      <c r="S43" s="57">
        <v>85</v>
      </c>
      <c r="T43" s="58">
        <f t="shared" si="4"/>
        <v>0.27200000000000002</v>
      </c>
      <c r="U43" s="59">
        <f t="shared" si="1"/>
        <v>21.25</v>
      </c>
      <c r="V43" s="60">
        <f t="shared" si="5"/>
        <v>-5.0635294117647112</v>
      </c>
    </row>
    <row r="44" spans="1:22" x14ac:dyDescent="0.25">
      <c r="A44" s="51" t="s">
        <v>77</v>
      </c>
      <c r="B44" s="40">
        <v>0</v>
      </c>
      <c r="C44" s="4"/>
      <c r="D44" s="52"/>
      <c r="E44" s="40">
        <v>3</v>
      </c>
      <c r="F44" s="53"/>
      <c r="G44" s="52"/>
      <c r="H44" s="54">
        <v>35</v>
      </c>
      <c r="I44" s="4"/>
      <c r="J44" s="52"/>
      <c r="K44" s="44">
        <v>24.5</v>
      </c>
      <c r="L44" s="44"/>
      <c r="M44" s="68"/>
      <c r="N44" s="54">
        <v>0.73</v>
      </c>
      <c r="O44" s="44"/>
      <c r="P44" s="52"/>
      <c r="R44" s="49">
        <f t="shared" si="6"/>
        <v>12.645999999999999</v>
      </c>
      <c r="S44" s="57"/>
      <c r="T44" s="58"/>
      <c r="U44" s="59">
        <f t="shared" si="1"/>
        <v>0</v>
      </c>
      <c r="V44" s="60"/>
    </row>
    <row r="45" spans="1:22" x14ac:dyDescent="0.25">
      <c r="A45" s="51" t="s">
        <v>78</v>
      </c>
      <c r="B45" s="40">
        <v>0.2</v>
      </c>
      <c r="C45" s="4">
        <v>5</v>
      </c>
      <c r="D45" s="52"/>
      <c r="E45" s="40">
        <v>0.06</v>
      </c>
      <c r="F45" s="53">
        <v>5</v>
      </c>
      <c r="G45" s="52">
        <f t="shared" si="3"/>
        <v>1.2E-2</v>
      </c>
      <c r="H45" s="54">
        <v>0.85</v>
      </c>
      <c r="I45" s="4">
        <v>5</v>
      </c>
      <c r="J45" s="52">
        <f t="shared" si="7"/>
        <v>0.16999999999999998</v>
      </c>
      <c r="K45" s="44">
        <v>0.59</v>
      </c>
      <c r="L45" s="44">
        <v>5</v>
      </c>
      <c r="M45" s="68">
        <f t="shared" si="8"/>
        <v>0.11799999999999999</v>
      </c>
      <c r="N45" s="54">
        <v>0</v>
      </c>
      <c r="O45" s="44">
        <v>5</v>
      </c>
      <c r="P45" s="52">
        <f t="shared" si="9"/>
        <v>0</v>
      </c>
      <c r="R45" s="49">
        <f t="shared" si="6"/>
        <v>0.33999999999999997</v>
      </c>
      <c r="S45" s="57">
        <v>5</v>
      </c>
      <c r="T45" s="58">
        <f t="shared" si="4"/>
        <v>7.4999999999999997E-2</v>
      </c>
      <c r="U45" s="59">
        <f t="shared" si="1"/>
        <v>1.25</v>
      </c>
      <c r="V45" s="60">
        <f t="shared" si="5"/>
        <v>-72.8</v>
      </c>
    </row>
    <row r="46" spans="1:22" x14ac:dyDescent="0.25">
      <c r="A46" s="51" t="s">
        <v>79</v>
      </c>
      <c r="B46" s="40">
        <v>0.33</v>
      </c>
      <c r="C46" s="4">
        <v>10.75</v>
      </c>
      <c r="D46" s="52"/>
      <c r="E46" s="40">
        <v>2.36</v>
      </c>
      <c r="F46" s="53">
        <v>10.75</v>
      </c>
      <c r="G46" s="52">
        <f t="shared" si="3"/>
        <v>0.21953488372093022</v>
      </c>
      <c r="H46" s="54">
        <v>3.08</v>
      </c>
      <c r="I46" s="4">
        <v>10.75</v>
      </c>
      <c r="J46" s="52">
        <f t="shared" si="7"/>
        <v>0.28651162790697676</v>
      </c>
      <c r="K46" s="44">
        <v>2.19</v>
      </c>
      <c r="L46" s="44">
        <v>10.75</v>
      </c>
      <c r="M46" s="68">
        <f t="shared" si="8"/>
        <v>0.20372093023255813</v>
      </c>
      <c r="N46" s="54">
        <v>6.36</v>
      </c>
      <c r="O46" s="44">
        <v>10.75</v>
      </c>
      <c r="P46" s="52">
        <f t="shared" si="9"/>
        <v>0.59162790697674417</v>
      </c>
      <c r="R46" s="49">
        <f t="shared" si="6"/>
        <v>2.8639999999999999</v>
      </c>
      <c r="S46" s="57">
        <v>10.75</v>
      </c>
      <c r="T46" s="58">
        <f t="shared" si="4"/>
        <v>0.3253488372093023</v>
      </c>
      <c r="U46" s="59">
        <f t="shared" si="1"/>
        <v>2.6875</v>
      </c>
      <c r="V46" s="60">
        <f t="shared" si="5"/>
        <v>6.5674418604651175</v>
      </c>
    </row>
    <row r="47" spans="1:22" x14ac:dyDescent="0.25">
      <c r="A47" s="51" t="s">
        <v>80</v>
      </c>
      <c r="B47" s="40">
        <v>5.54</v>
      </c>
      <c r="C47" s="4">
        <v>350</v>
      </c>
      <c r="D47" s="52"/>
      <c r="E47" s="40">
        <v>56.67</v>
      </c>
      <c r="F47" s="53">
        <v>350</v>
      </c>
      <c r="G47" s="52">
        <f t="shared" si="3"/>
        <v>0.16191428571428573</v>
      </c>
      <c r="H47" s="54">
        <v>35.5</v>
      </c>
      <c r="I47" s="4">
        <v>350</v>
      </c>
      <c r="J47" s="52">
        <f t="shared" si="7"/>
        <v>0.10142857142857142</v>
      </c>
      <c r="K47" s="44">
        <v>32.119999999999997</v>
      </c>
      <c r="L47" s="44">
        <v>350</v>
      </c>
      <c r="M47" s="68">
        <f t="shared" si="8"/>
        <v>9.1771428571428559E-2</v>
      </c>
      <c r="N47" s="54">
        <v>27.51</v>
      </c>
      <c r="O47" s="44">
        <v>350</v>
      </c>
      <c r="P47" s="52">
        <f t="shared" si="9"/>
        <v>7.8600000000000003E-2</v>
      </c>
      <c r="R47" s="49">
        <f t="shared" si="6"/>
        <v>31.468</v>
      </c>
      <c r="S47" s="57">
        <v>350</v>
      </c>
      <c r="T47" s="58">
        <f t="shared" si="4"/>
        <v>0.10842857142857143</v>
      </c>
      <c r="U47" s="59">
        <f t="shared" si="1"/>
        <v>87.5</v>
      </c>
      <c r="V47" s="60">
        <f t="shared" si="5"/>
        <v>-64.03657142857142</v>
      </c>
    </row>
    <row r="48" spans="1:22" x14ac:dyDescent="0.25">
      <c r="A48" s="51" t="s">
        <v>81</v>
      </c>
      <c r="B48" s="40">
        <v>5.54</v>
      </c>
      <c r="C48" s="4"/>
      <c r="D48" s="52"/>
      <c r="E48" s="40">
        <v>56.67</v>
      </c>
      <c r="F48" s="53"/>
      <c r="G48" s="52"/>
      <c r="H48" s="54">
        <v>35.5</v>
      </c>
      <c r="I48" s="4"/>
      <c r="J48" s="52"/>
      <c r="K48" s="44">
        <v>32.119999999999997</v>
      </c>
      <c r="L48" s="44"/>
      <c r="M48" s="68"/>
      <c r="N48" s="54">
        <v>27.47</v>
      </c>
      <c r="O48" s="44"/>
      <c r="P48" s="52"/>
      <c r="R48" s="49">
        <f t="shared" si="6"/>
        <v>31.46</v>
      </c>
      <c r="S48" s="57"/>
      <c r="T48" s="58"/>
      <c r="U48" s="59">
        <f t="shared" si="1"/>
        <v>0</v>
      </c>
      <c r="V48" s="60"/>
    </row>
    <row r="49" spans="1:22" x14ac:dyDescent="0.25">
      <c r="A49" s="51" t="s">
        <v>82</v>
      </c>
      <c r="B49" s="40">
        <v>4</v>
      </c>
      <c r="C49" s="4">
        <v>35</v>
      </c>
      <c r="D49" s="52"/>
      <c r="E49" s="40">
        <v>57.99</v>
      </c>
      <c r="F49" s="53">
        <v>35</v>
      </c>
      <c r="G49" s="52">
        <f t="shared" si="3"/>
        <v>1.6568571428571428</v>
      </c>
      <c r="H49" s="54">
        <v>4.68</v>
      </c>
      <c r="I49" s="4">
        <v>35</v>
      </c>
      <c r="J49" s="52">
        <f t="shared" si="7"/>
        <v>0.1337142857142857</v>
      </c>
      <c r="K49" s="44">
        <v>2.5299999999999998</v>
      </c>
      <c r="L49" s="44">
        <v>35</v>
      </c>
      <c r="M49" s="68">
        <f t="shared" si="8"/>
        <v>7.2285714285714286E-2</v>
      </c>
      <c r="N49" s="54">
        <v>9.74</v>
      </c>
      <c r="O49" s="44">
        <v>35</v>
      </c>
      <c r="P49" s="52">
        <f t="shared" si="9"/>
        <v>0.2782857142857143</v>
      </c>
      <c r="R49" s="49">
        <f t="shared" si="6"/>
        <v>15.788</v>
      </c>
      <c r="S49" s="57">
        <v>35</v>
      </c>
      <c r="T49" s="58">
        <f t="shared" si="4"/>
        <v>0.53528571428571425</v>
      </c>
      <c r="U49" s="59">
        <f t="shared" si="1"/>
        <v>8.75</v>
      </c>
      <c r="V49" s="60">
        <f t="shared" si="5"/>
        <v>80.434285714285721</v>
      </c>
    </row>
    <row r="50" spans="1:22" x14ac:dyDescent="0.25">
      <c r="A50" s="51" t="s">
        <v>83</v>
      </c>
      <c r="B50" s="40">
        <v>0.11</v>
      </c>
      <c r="C50" s="4">
        <v>5</v>
      </c>
      <c r="D50" s="52"/>
      <c r="E50" s="40">
        <v>0.97</v>
      </c>
      <c r="F50" s="53">
        <v>5</v>
      </c>
      <c r="G50" s="52">
        <f t="shared" si="3"/>
        <v>0.19400000000000001</v>
      </c>
      <c r="H50" s="54">
        <v>0.98</v>
      </c>
      <c r="I50" s="4">
        <v>5</v>
      </c>
      <c r="J50" s="52">
        <f t="shared" si="7"/>
        <v>0.19600000000000001</v>
      </c>
      <c r="K50" s="44">
        <v>0.8</v>
      </c>
      <c r="L50" s="44">
        <v>5</v>
      </c>
      <c r="M50" s="68">
        <f t="shared" si="8"/>
        <v>0.16</v>
      </c>
      <c r="N50" s="54">
        <v>0.32</v>
      </c>
      <c r="O50" s="44">
        <v>5</v>
      </c>
      <c r="P50" s="52">
        <f t="shared" si="9"/>
        <v>6.4000000000000001E-2</v>
      </c>
      <c r="R50" s="49">
        <f t="shared" si="6"/>
        <v>0.63600000000000001</v>
      </c>
      <c r="S50" s="57">
        <v>5</v>
      </c>
      <c r="T50" s="58">
        <f t="shared" si="4"/>
        <v>0.15350000000000003</v>
      </c>
      <c r="U50" s="59">
        <f t="shared" si="1"/>
        <v>1.25</v>
      </c>
      <c r="V50" s="60">
        <f t="shared" si="5"/>
        <v>-49.12</v>
      </c>
    </row>
    <row r="51" spans="1:22" x14ac:dyDescent="0.25">
      <c r="A51" s="51" t="s">
        <v>84</v>
      </c>
      <c r="B51" s="71" t="s">
        <v>62</v>
      </c>
      <c r="C51" s="4"/>
      <c r="D51" s="52"/>
      <c r="E51" s="71" t="s">
        <v>62</v>
      </c>
      <c r="F51" s="53"/>
      <c r="G51" s="52"/>
      <c r="H51" s="54" t="s">
        <v>62</v>
      </c>
      <c r="I51" s="4"/>
      <c r="J51" s="52"/>
      <c r="K51" s="44" t="s">
        <v>62</v>
      </c>
      <c r="L51" s="44"/>
      <c r="M51" s="68"/>
      <c r="N51" s="72" t="s">
        <v>62</v>
      </c>
      <c r="O51" s="44"/>
      <c r="P51" s="52"/>
      <c r="R51" s="49"/>
      <c r="S51" s="57"/>
      <c r="T51" s="58"/>
      <c r="U51" s="59">
        <f t="shared" si="1"/>
        <v>0</v>
      </c>
      <c r="V51" s="60"/>
    </row>
    <row r="52" spans="1:22" x14ac:dyDescent="0.25">
      <c r="A52" s="51" t="s">
        <v>85</v>
      </c>
      <c r="B52" s="40">
        <v>106.66</v>
      </c>
      <c r="C52" s="4">
        <v>1000</v>
      </c>
      <c r="D52" s="52"/>
      <c r="E52" s="40">
        <v>82.27</v>
      </c>
      <c r="F52" s="53">
        <v>1000</v>
      </c>
      <c r="G52" s="52">
        <f t="shared" si="3"/>
        <v>8.2269999999999996E-2</v>
      </c>
      <c r="H52" s="54">
        <v>35.9</v>
      </c>
      <c r="I52" s="4">
        <v>1000</v>
      </c>
      <c r="J52" s="52">
        <f t="shared" si="7"/>
        <v>3.5900000000000001E-2</v>
      </c>
      <c r="K52" s="44">
        <v>19.82</v>
      </c>
      <c r="L52" s="44">
        <v>1000</v>
      </c>
      <c r="M52" s="68">
        <f t="shared" si="8"/>
        <v>1.9820000000000001E-2</v>
      </c>
      <c r="N52" s="54">
        <v>29.08</v>
      </c>
      <c r="O52" s="44">
        <v>1000</v>
      </c>
      <c r="P52" s="52">
        <f t="shared" si="9"/>
        <v>2.9079999999999998E-2</v>
      </c>
      <c r="R52" s="49">
        <f t="shared" ref="R52:R65" si="10">AVERAGE(B52,E52,H52,K52,N52)</f>
        <v>54.746000000000002</v>
      </c>
      <c r="S52" s="57">
        <v>1000</v>
      </c>
      <c r="T52" s="58">
        <f t="shared" si="4"/>
        <v>4.1767499999999999E-2</v>
      </c>
      <c r="U52" s="59">
        <f t="shared" si="1"/>
        <v>250</v>
      </c>
      <c r="V52" s="60">
        <f t="shared" si="5"/>
        <v>-78.101599999999991</v>
      </c>
    </row>
    <row r="53" spans="1:22" x14ac:dyDescent="0.25">
      <c r="A53" s="51" t="s">
        <v>86</v>
      </c>
      <c r="B53" s="40">
        <v>1.69</v>
      </c>
      <c r="C53" s="4">
        <v>60</v>
      </c>
      <c r="D53" s="52"/>
      <c r="E53" s="40">
        <v>1.68</v>
      </c>
      <c r="F53" s="43">
        <v>60</v>
      </c>
      <c r="G53" s="52">
        <f t="shared" si="3"/>
        <v>2.8000000000000001E-2</v>
      </c>
      <c r="H53" s="54">
        <v>0.01</v>
      </c>
      <c r="I53" s="4">
        <v>60</v>
      </c>
      <c r="J53" s="52">
        <f t="shared" si="7"/>
        <v>1.6666666666666666E-4</v>
      </c>
      <c r="K53" s="44">
        <v>1</v>
      </c>
      <c r="L53" s="43">
        <v>60</v>
      </c>
      <c r="M53" s="68">
        <f t="shared" si="8"/>
        <v>1.6666666666666666E-2</v>
      </c>
      <c r="N53" s="54">
        <v>0.13</v>
      </c>
      <c r="O53" s="43">
        <v>60</v>
      </c>
      <c r="P53" s="69">
        <f t="shared" si="9"/>
        <v>2.1666666666666666E-3</v>
      </c>
      <c r="R53" s="49">
        <f t="shared" si="10"/>
        <v>0.90199999999999991</v>
      </c>
      <c r="S53" s="70">
        <v>60</v>
      </c>
      <c r="T53" s="58">
        <f t="shared" si="4"/>
        <v>1.175E-2</v>
      </c>
      <c r="U53" s="59">
        <f t="shared" si="1"/>
        <v>15</v>
      </c>
      <c r="V53" s="60">
        <f t="shared" si="5"/>
        <v>-93.986666666666665</v>
      </c>
    </row>
    <row r="54" spans="1:22" x14ac:dyDescent="0.25">
      <c r="A54" s="51" t="s">
        <v>87</v>
      </c>
      <c r="B54" s="40">
        <v>0.05</v>
      </c>
      <c r="C54" s="4">
        <v>1.25</v>
      </c>
      <c r="D54" s="52"/>
      <c r="E54" s="40">
        <v>0.24</v>
      </c>
      <c r="F54" s="44">
        <v>1.25</v>
      </c>
      <c r="G54" s="52">
        <f t="shared" si="3"/>
        <v>0.192</v>
      </c>
      <c r="H54" s="54">
        <v>0.27</v>
      </c>
      <c r="I54" s="4">
        <v>1.25</v>
      </c>
      <c r="J54" s="52">
        <f t="shared" si="7"/>
        <v>0.21600000000000003</v>
      </c>
      <c r="K54" s="44">
        <v>0.17</v>
      </c>
      <c r="L54" s="44">
        <v>1.25</v>
      </c>
      <c r="M54" s="61">
        <f t="shared" si="8"/>
        <v>0.13600000000000001</v>
      </c>
      <c r="N54" s="54">
        <v>7.0000000000000007E-2</v>
      </c>
      <c r="O54" s="44">
        <v>1.25</v>
      </c>
      <c r="P54" s="62">
        <f t="shared" si="9"/>
        <v>5.6000000000000008E-2</v>
      </c>
      <c r="R54" s="49">
        <f t="shared" si="10"/>
        <v>0.16</v>
      </c>
      <c r="S54" s="57">
        <v>1.25</v>
      </c>
      <c r="T54" s="58">
        <f t="shared" si="4"/>
        <v>0.15000000000000002</v>
      </c>
      <c r="U54" s="59">
        <f t="shared" si="1"/>
        <v>0.3125</v>
      </c>
      <c r="V54" s="60">
        <f t="shared" si="5"/>
        <v>-48.8</v>
      </c>
    </row>
    <row r="55" spans="1:22" x14ac:dyDescent="0.25">
      <c r="A55" s="51" t="s">
        <v>88</v>
      </c>
      <c r="B55" s="40">
        <v>0.01</v>
      </c>
      <c r="C55" s="4">
        <v>1.55</v>
      </c>
      <c r="D55" s="52"/>
      <c r="E55" s="40">
        <v>0.01</v>
      </c>
      <c r="F55" s="44">
        <v>1.55</v>
      </c>
      <c r="G55" s="52">
        <f t="shared" si="3"/>
        <v>6.4516129032258064E-3</v>
      </c>
      <c r="H55" s="54">
        <v>0</v>
      </c>
      <c r="I55" s="4">
        <v>1.55</v>
      </c>
      <c r="J55" s="52">
        <f t="shared" si="7"/>
        <v>0</v>
      </c>
      <c r="K55" s="44">
        <v>0</v>
      </c>
      <c r="L55" s="44">
        <v>1.55</v>
      </c>
      <c r="M55" s="61">
        <f t="shared" si="8"/>
        <v>0</v>
      </c>
      <c r="N55" s="54">
        <v>0</v>
      </c>
      <c r="O55" s="44">
        <v>1.55</v>
      </c>
      <c r="P55" s="62">
        <f t="shared" si="9"/>
        <v>0</v>
      </c>
      <c r="R55" s="49">
        <f t="shared" si="10"/>
        <v>4.0000000000000001E-3</v>
      </c>
      <c r="S55" s="57">
        <v>1.55</v>
      </c>
      <c r="T55" s="58">
        <f t="shared" si="4"/>
        <v>1.6129032258064516E-3</v>
      </c>
      <c r="U55" s="59">
        <f t="shared" si="1"/>
        <v>0.38750000000000001</v>
      </c>
      <c r="V55" s="60">
        <f t="shared" si="5"/>
        <v>-98.967741935483872</v>
      </c>
    </row>
    <row r="56" spans="1:22" x14ac:dyDescent="0.25">
      <c r="A56" s="51" t="s">
        <v>89</v>
      </c>
      <c r="B56" s="40" t="s">
        <v>101</v>
      </c>
      <c r="C56" s="4">
        <v>140</v>
      </c>
      <c r="D56" s="52"/>
      <c r="E56" s="40">
        <v>0.51</v>
      </c>
      <c r="F56" s="43">
        <v>140</v>
      </c>
      <c r="G56" s="52">
        <f t="shared" si="3"/>
        <v>3.642857142857143E-3</v>
      </c>
      <c r="H56" s="54">
        <v>0.3</v>
      </c>
      <c r="I56" s="4">
        <v>140</v>
      </c>
      <c r="J56" s="52">
        <f t="shared" si="7"/>
        <v>2.142857142857143E-3</v>
      </c>
      <c r="K56" s="44">
        <v>9.48</v>
      </c>
      <c r="L56" s="43">
        <v>140</v>
      </c>
      <c r="M56" s="73"/>
      <c r="N56" s="54">
        <v>0.4</v>
      </c>
      <c r="O56" s="43">
        <v>140</v>
      </c>
      <c r="P56" s="74"/>
      <c r="R56" s="49">
        <f t="shared" si="10"/>
        <v>2.6725000000000003</v>
      </c>
      <c r="S56" s="70">
        <v>140</v>
      </c>
      <c r="T56" s="58">
        <f t="shared" si="4"/>
        <v>2.8928571428571432E-3</v>
      </c>
      <c r="U56" s="59">
        <f t="shared" si="1"/>
        <v>35</v>
      </c>
      <c r="V56" s="60">
        <f t="shared" si="5"/>
        <v>-92.364285714285714</v>
      </c>
    </row>
    <row r="57" spans="1:22" x14ac:dyDescent="0.25">
      <c r="A57" s="51" t="s">
        <v>90</v>
      </c>
      <c r="B57" s="40">
        <v>1.49</v>
      </c>
      <c r="C57" s="4">
        <v>11.75</v>
      </c>
      <c r="D57" s="52"/>
      <c r="E57" s="40">
        <v>1.91</v>
      </c>
      <c r="F57" s="43">
        <v>11.75</v>
      </c>
      <c r="G57" s="52">
        <f t="shared" si="3"/>
        <v>0.1625531914893617</v>
      </c>
      <c r="H57" s="54">
        <v>2.25</v>
      </c>
      <c r="I57" s="4">
        <v>11.75</v>
      </c>
      <c r="J57" s="52">
        <f t="shared" si="7"/>
        <v>0.19148936170212766</v>
      </c>
      <c r="K57" s="44">
        <v>1.17</v>
      </c>
      <c r="L57" s="43">
        <v>11.75</v>
      </c>
      <c r="M57" s="68">
        <f t="shared" si="8"/>
        <v>9.957446808510638E-2</v>
      </c>
      <c r="N57" s="54">
        <v>0.81</v>
      </c>
      <c r="O57" s="43">
        <v>11.75</v>
      </c>
      <c r="P57" s="75">
        <f t="shared" si="9"/>
        <v>6.8936170212765963E-2</v>
      </c>
      <c r="R57" s="49">
        <f t="shared" si="10"/>
        <v>1.5260000000000002</v>
      </c>
      <c r="S57" s="70">
        <v>11.75</v>
      </c>
      <c r="T57" s="58">
        <f t="shared" si="4"/>
        <v>0.13063829787234044</v>
      </c>
      <c r="U57" s="59">
        <f t="shared" si="1"/>
        <v>2.9375</v>
      </c>
      <c r="V57" s="60">
        <f t="shared" si="5"/>
        <v>-48.051063829787225</v>
      </c>
    </row>
    <row r="58" spans="1:22" x14ac:dyDescent="0.25">
      <c r="A58" s="51" t="s">
        <v>91</v>
      </c>
      <c r="B58" s="40">
        <v>9.18</v>
      </c>
      <c r="C58" s="4">
        <v>205</v>
      </c>
      <c r="D58" s="52"/>
      <c r="E58" s="40">
        <v>50.67</v>
      </c>
      <c r="F58" s="43">
        <v>205</v>
      </c>
      <c r="G58" s="52">
        <f t="shared" si="3"/>
        <v>0.24717073170731707</v>
      </c>
      <c r="H58" s="54">
        <v>57.05</v>
      </c>
      <c r="I58" s="4">
        <v>205</v>
      </c>
      <c r="J58" s="52">
        <f t="shared" si="7"/>
        <v>0.27829268292682924</v>
      </c>
      <c r="K58" s="44">
        <v>49.15</v>
      </c>
      <c r="L58" s="43">
        <v>205</v>
      </c>
      <c r="M58" s="68">
        <f t="shared" si="8"/>
        <v>0.2397560975609756</v>
      </c>
      <c r="N58" s="54">
        <v>24.99</v>
      </c>
      <c r="O58" s="43">
        <v>205</v>
      </c>
      <c r="P58" s="75">
        <f t="shared" si="9"/>
        <v>0.12190243902439024</v>
      </c>
      <c r="R58" s="49">
        <f t="shared" si="10"/>
        <v>38.208000000000006</v>
      </c>
      <c r="S58" s="70">
        <v>205</v>
      </c>
      <c r="T58" s="58">
        <f t="shared" si="4"/>
        <v>0.22178048780487805</v>
      </c>
      <c r="U58" s="59">
        <f t="shared" si="1"/>
        <v>51.25</v>
      </c>
      <c r="V58" s="60">
        <f t="shared" si="5"/>
        <v>-25.447804878048775</v>
      </c>
    </row>
    <row r="59" spans="1:22" x14ac:dyDescent="0.25">
      <c r="A59" s="51" t="s">
        <v>92</v>
      </c>
      <c r="B59" s="40">
        <v>7.0000000000000007E-2</v>
      </c>
      <c r="C59" s="4">
        <v>3</v>
      </c>
      <c r="D59" s="52"/>
      <c r="E59" s="40">
        <v>0.71</v>
      </c>
      <c r="F59" s="43">
        <v>3</v>
      </c>
      <c r="G59" s="52">
        <f t="shared" si="3"/>
        <v>0.23666666666666666</v>
      </c>
      <c r="H59" s="54">
        <v>0.34</v>
      </c>
      <c r="I59" s="4">
        <v>3</v>
      </c>
      <c r="J59" s="52">
        <f t="shared" si="7"/>
        <v>0.11333333333333334</v>
      </c>
      <c r="K59" s="44">
        <v>0.44</v>
      </c>
      <c r="L59" s="43">
        <v>3</v>
      </c>
      <c r="M59" s="68">
        <f t="shared" si="8"/>
        <v>0.14666666666666667</v>
      </c>
      <c r="N59" s="54">
        <v>0.22</v>
      </c>
      <c r="O59" s="43">
        <v>3</v>
      </c>
      <c r="P59" s="75">
        <f t="shared" si="9"/>
        <v>7.3333333333333334E-2</v>
      </c>
      <c r="R59" s="49">
        <f t="shared" si="10"/>
        <v>0.35599999999999998</v>
      </c>
      <c r="S59" s="70">
        <v>3</v>
      </c>
      <c r="T59" s="58">
        <f t="shared" si="4"/>
        <v>0.14249999999999999</v>
      </c>
      <c r="U59" s="59">
        <f t="shared" si="1"/>
        <v>0.75</v>
      </c>
      <c r="V59" s="60">
        <f t="shared" si="5"/>
        <v>-52.533333333333346</v>
      </c>
    </row>
    <row r="60" spans="1:22" x14ac:dyDescent="0.25">
      <c r="A60" s="51" t="s">
        <v>93</v>
      </c>
      <c r="B60" s="40" t="s">
        <v>101</v>
      </c>
      <c r="C60" s="43">
        <v>67.5</v>
      </c>
      <c r="D60" s="52"/>
      <c r="E60" s="40">
        <v>4.25</v>
      </c>
      <c r="F60" s="43">
        <v>67.5</v>
      </c>
      <c r="G60" s="52">
        <f t="shared" si="3"/>
        <v>6.2962962962962957E-2</v>
      </c>
      <c r="H60" s="54">
        <v>0.75</v>
      </c>
      <c r="I60" s="4">
        <v>67.5</v>
      </c>
      <c r="J60" s="69"/>
      <c r="K60" s="44">
        <v>0.1</v>
      </c>
      <c r="L60" s="43">
        <v>67.5</v>
      </c>
      <c r="M60" s="68"/>
      <c r="N60" s="54">
        <v>5.23</v>
      </c>
      <c r="O60" s="43">
        <v>67.5</v>
      </c>
      <c r="P60" s="74"/>
      <c r="R60" s="49">
        <f t="shared" si="10"/>
        <v>2.5825</v>
      </c>
      <c r="S60" s="70">
        <v>67.5</v>
      </c>
      <c r="T60" s="58"/>
      <c r="U60" s="59">
        <f t="shared" si="1"/>
        <v>16.875</v>
      </c>
      <c r="V60" s="60">
        <f t="shared" si="5"/>
        <v>-84.696296296296296</v>
      </c>
    </row>
    <row r="61" spans="1:22" x14ac:dyDescent="0.25">
      <c r="A61" s="51" t="s">
        <v>94</v>
      </c>
      <c r="B61" s="40">
        <v>20.18</v>
      </c>
      <c r="C61" s="43">
        <v>1025</v>
      </c>
      <c r="D61" s="52"/>
      <c r="E61" s="40">
        <v>221.27</v>
      </c>
      <c r="F61" s="43">
        <v>1025</v>
      </c>
      <c r="G61" s="52">
        <f t="shared" si="3"/>
        <v>0.21587317073170734</v>
      </c>
      <c r="H61" s="54">
        <v>210.29</v>
      </c>
      <c r="I61" s="4">
        <v>1025</v>
      </c>
      <c r="J61" s="52">
        <f t="shared" si="7"/>
        <v>0.2051609756097561</v>
      </c>
      <c r="K61" s="44">
        <v>115.97</v>
      </c>
      <c r="L61" s="43">
        <v>1025</v>
      </c>
      <c r="M61" s="68">
        <f t="shared" si="8"/>
        <v>0.11314146341463414</v>
      </c>
      <c r="N61" s="54">
        <v>161.38</v>
      </c>
      <c r="O61" s="43">
        <v>1025</v>
      </c>
      <c r="P61" s="75">
        <f t="shared" si="9"/>
        <v>0.1574439024390244</v>
      </c>
      <c r="R61" s="49">
        <f t="shared" si="10"/>
        <v>145.81800000000001</v>
      </c>
      <c r="S61" s="70">
        <v>1025</v>
      </c>
      <c r="T61" s="58">
        <f t="shared" si="4"/>
        <v>0.17290487804878049</v>
      </c>
      <c r="U61" s="59">
        <f t="shared" si="1"/>
        <v>256.25</v>
      </c>
      <c r="V61" s="60">
        <f t="shared" si="5"/>
        <v>-43.095414634146337</v>
      </c>
    </row>
    <row r="62" spans="1:22" x14ac:dyDescent="0.25">
      <c r="A62" s="51" t="s">
        <v>95</v>
      </c>
      <c r="B62" s="40">
        <v>421.32</v>
      </c>
      <c r="C62" s="43">
        <v>4150</v>
      </c>
      <c r="D62" s="52"/>
      <c r="E62" s="40">
        <v>519.75</v>
      </c>
      <c r="F62" s="43">
        <v>4150</v>
      </c>
      <c r="G62" s="52">
        <f t="shared" si="3"/>
        <v>0.12524096385542169</v>
      </c>
      <c r="H62" s="54">
        <v>1029.83</v>
      </c>
      <c r="I62" s="4">
        <v>4150</v>
      </c>
      <c r="J62" s="52">
        <f t="shared" si="7"/>
        <v>0.24815180722891564</v>
      </c>
      <c r="K62" s="44">
        <v>719.03</v>
      </c>
      <c r="L62" s="43">
        <v>4150</v>
      </c>
      <c r="M62" s="68">
        <f t="shared" si="8"/>
        <v>0.17326024096385542</v>
      </c>
      <c r="N62" s="54">
        <v>276.06</v>
      </c>
      <c r="O62" s="43">
        <v>4150</v>
      </c>
      <c r="P62" s="75">
        <f t="shared" si="9"/>
        <v>6.6520481927710845E-2</v>
      </c>
      <c r="R62" s="49">
        <f t="shared" si="10"/>
        <v>593.19799999999998</v>
      </c>
      <c r="S62" s="70">
        <v>4150</v>
      </c>
      <c r="T62" s="58">
        <f t="shared" si="4"/>
        <v>0.1532933734939759</v>
      </c>
      <c r="U62" s="59">
        <f t="shared" si="1"/>
        <v>1037.5</v>
      </c>
      <c r="V62" s="60">
        <f t="shared" si="5"/>
        <v>-42.824289156626506</v>
      </c>
    </row>
    <row r="63" spans="1:22" x14ac:dyDescent="0.25">
      <c r="A63" s="51" t="s">
        <v>96</v>
      </c>
      <c r="B63" s="40">
        <v>0.03</v>
      </c>
      <c r="C63" s="43">
        <v>38.75</v>
      </c>
      <c r="D63" s="52"/>
      <c r="E63" s="40">
        <v>22.78</v>
      </c>
      <c r="F63" s="43">
        <v>38.75</v>
      </c>
      <c r="G63" s="52">
        <f t="shared" si="3"/>
        <v>0.58787096774193548</v>
      </c>
      <c r="H63" s="54">
        <v>13.64</v>
      </c>
      <c r="I63" s="4">
        <v>38.75</v>
      </c>
      <c r="J63" s="52">
        <f t="shared" si="7"/>
        <v>0.35200000000000004</v>
      </c>
      <c r="K63" s="44">
        <v>10.4</v>
      </c>
      <c r="L63" s="43">
        <v>38.75</v>
      </c>
      <c r="M63" s="68">
        <f t="shared" si="8"/>
        <v>0.26838709677419353</v>
      </c>
      <c r="N63" s="54">
        <v>11.6</v>
      </c>
      <c r="O63" s="43">
        <v>38.75</v>
      </c>
      <c r="P63" s="75">
        <f t="shared" si="9"/>
        <v>0.29935483870967738</v>
      </c>
      <c r="R63" s="49">
        <f t="shared" si="10"/>
        <v>11.690000000000001</v>
      </c>
      <c r="S63" s="70">
        <v>38.75</v>
      </c>
      <c r="T63" s="58">
        <f t="shared" si="4"/>
        <v>0.37690322580645158</v>
      </c>
      <c r="U63" s="59">
        <f t="shared" si="1"/>
        <v>9.6875</v>
      </c>
      <c r="V63" s="60">
        <f t="shared" si="5"/>
        <v>20.670967741935485</v>
      </c>
    </row>
    <row r="64" spans="1:22" x14ac:dyDescent="0.25">
      <c r="A64" s="51" t="s">
        <v>97</v>
      </c>
      <c r="B64" s="40">
        <v>411.82</v>
      </c>
      <c r="C64" s="43">
        <v>1380</v>
      </c>
      <c r="D64" s="52">
        <f t="shared" si="2"/>
        <v>0.29842028985507246</v>
      </c>
      <c r="E64" s="40">
        <v>950.23</v>
      </c>
      <c r="F64" s="43">
        <v>1380</v>
      </c>
      <c r="G64" s="52">
        <f t="shared" si="3"/>
        <v>0.68857246376811598</v>
      </c>
      <c r="H64" s="44">
        <v>829.64</v>
      </c>
      <c r="I64" s="4">
        <v>1380</v>
      </c>
      <c r="J64" s="68">
        <f t="shared" si="7"/>
        <v>0.60118840579710142</v>
      </c>
      <c r="K64" s="54">
        <v>869.14</v>
      </c>
      <c r="L64" s="43">
        <v>1380</v>
      </c>
      <c r="M64" s="68">
        <f t="shared" si="8"/>
        <v>0.62981159420289856</v>
      </c>
      <c r="N64" s="54">
        <v>1541.8</v>
      </c>
      <c r="O64" s="43">
        <v>1380</v>
      </c>
      <c r="P64" s="75">
        <f t="shared" si="9"/>
        <v>1.1172463768115941</v>
      </c>
      <c r="R64" s="49">
        <f t="shared" si="10"/>
        <v>920.52600000000007</v>
      </c>
      <c r="S64" s="70">
        <v>1380</v>
      </c>
      <c r="T64" s="58">
        <f t="shared" si="4"/>
        <v>0.66704782608695656</v>
      </c>
      <c r="U64" s="59">
        <f t="shared" si="1"/>
        <v>345</v>
      </c>
      <c r="V64" s="60">
        <f t="shared" si="5"/>
        <v>166.81913043478264</v>
      </c>
    </row>
    <row r="65" spans="1:22" x14ac:dyDescent="0.25">
      <c r="A65" s="76" t="s">
        <v>98</v>
      </c>
      <c r="B65" s="77">
        <v>0.08</v>
      </c>
      <c r="C65" s="78">
        <v>7.5</v>
      </c>
      <c r="D65" s="80"/>
      <c r="E65" s="81">
        <v>1.35</v>
      </c>
      <c r="F65" s="78">
        <v>7.5</v>
      </c>
      <c r="G65" s="80">
        <f t="shared" si="3"/>
        <v>0.18000000000000002</v>
      </c>
      <c r="H65" s="77">
        <v>1.99</v>
      </c>
      <c r="I65" s="79">
        <v>7.5</v>
      </c>
      <c r="J65" s="80">
        <f t="shared" si="7"/>
        <v>0.26533333333333331</v>
      </c>
      <c r="K65" s="81">
        <v>1.28</v>
      </c>
      <c r="L65" s="78">
        <v>7.5</v>
      </c>
      <c r="M65" s="82">
        <f t="shared" si="8"/>
        <v>0.17066666666666666</v>
      </c>
      <c r="N65" s="77">
        <v>0.43</v>
      </c>
      <c r="O65" s="78">
        <v>7.5</v>
      </c>
      <c r="P65" s="83">
        <f t="shared" si="9"/>
        <v>5.7333333333333333E-2</v>
      </c>
      <c r="R65" s="84">
        <f t="shared" si="10"/>
        <v>1.026</v>
      </c>
      <c r="S65" s="85">
        <v>7.5</v>
      </c>
      <c r="T65" s="86">
        <f t="shared" si="4"/>
        <v>0.16833333333333333</v>
      </c>
      <c r="U65" s="87">
        <f t="shared" si="1"/>
        <v>1.875</v>
      </c>
      <c r="V65" s="88">
        <f t="shared" si="5"/>
        <v>-45.28</v>
      </c>
    </row>
  </sheetData>
  <mergeCells count="9">
    <mergeCell ref="R2:V2"/>
    <mergeCell ref="R3:V3"/>
    <mergeCell ref="R4:V4"/>
    <mergeCell ref="B1:D1"/>
    <mergeCell ref="E1:G1"/>
    <mergeCell ref="H1:J1"/>
    <mergeCell ref="K1:M1"/>
    <mergeCell ref="N1:P1"/>
    <mergeCell ref="R1:V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2"/>
  <sheetViews>
    <sheetView topLeftCell="A44" workbookViewId="0">
      <selection activeCell="H64" sqref="H5:H64"/>
    </sheetView>
  </sheetViews>
  <sheetFormatPr defaultRowHeight="15" x14ac:dyDescent="0.25"/>
  <sheetData>
    <row r="1" spans="2:8" x14ac:dyDescent="0.25">
      <c r="B1" s="89" t="s">
        <v>211</v>
      </c>
      <c r="C1" s="89"/>
      <c r="D1" s="89"/>
      <c r="E1" s="89"/>
      <c r="F1" s="89"/>
    </row>
    <row r="2" spans="2:8" x14ac:dyDescent="0.25">
      <c r="B2" s="89" t="s">
        <v>99</v>
      </c>
      <c r="C2" s="89"/>
      <c r="D2" s="89"/>
      <c r="E2" s="89"/>
      <c r="F2" s="89"/>
    </row>
    <row r="3" spans="2:8" x14ac:dyDescent="0.25">
      <c r="B3" s="89" t="s">
        <v>33</v>
      </c>
      <c r="C3" s="89" t="s">
        <v>34</v>
      </c>
      <c r="D3" s="89"/>
      <c r="E3" s="89" t="s">
        <v>33</v>
      </c>
      <c r="F3" s="89" t="s">
        <v>34</v>
      </c>
    </row>
    <row r="4" spans="2:8" x14ac:dyDescent="0.25">
      <c r="B4" s="89" t="s">
        <v>100</v>
      </c>
      <c r="C4" s="89"/>
      <c r="D4" s="89"/>
    </row>
    <row r="5" spans="2:8" x14ac:dyDescent="0.25">
      <c r="B5" s="89" t="s">
        <v>38</v>
      </c>
      <c r="C5" s="89" t="s">
        <v>212</v>
      </c>
      <c r="D5" s="89"/>
      <c r="H5" t="str">
        <f>SUBSTITUTE(C5,".",",")</f>
        <v>327,50</v>
      </c>
    </row>
    <row r="6" spans="2:8" x14ac:dyDescent="0.25">
      <c r="B6" s="89" t="s">
        <v>39</v>
      </c>
      <c r="C6" s="89" t="s">
        <v>213</v>
      </c>
      <c r="D6" s="89"/>
      <c r="H6" t="str">
        <f t="shared" ref="H6:H65" si="0">SUBSTITUTE(C6,".",",")</f>
        <v>598,27</v>
      </c>
    </row>
    <row r="7" spans="2:8" x14ac:dyDescent="0.25">
      <c r="B7" s="89" t="s">
        <v>40</v>
      </c>
      <c r="C7" s="89" t="s">
        <v>214</v>
      </c>
      <c r="D7" s="89"/>
      <c r="H7" t="str">
        <f t="shared" si="0"/>
        <v>156,05</v>
      </c>
    </row>
    <row r="8" spans="2:8" x14ac:dyDescent="0.25">
      <c r="B8" s="89" t="s">
        <v>41</v>
      </c>
      <c r="C8" s="89" t="s">
        <v>215</v>
      </c>
      <c r="D8" s="89"/>
      <c r="H8" t="str">
        <f t="shared" si="0"/>
        <v>33,58</v>
      </c>
    </row>
    <row r="9" spans="2:8" x14ac:dyDescent="0.25">
      <c r="B9" s="89" t="s">
        <v>42</v>
      </c>
      <c r="C9" s="89" t="s">
        <v>216</v>
      </c>
      <c r="D9" s="89"/>
      <c r="H9" t="str">
        <f t="shared" si="0"/>
        <v>11,91</v>
      </c>
    </row>
    <row r="10" spans="2:8" x14ac:dyDescent="0.25">
      <c r="B10" s="89" t="s">
        <v>43</v>
      </c>
      <c r="C10" s="89" t="s">
        <v>218</v>
      </c>
      <c r="D10" s="89"/>
      <c r="H10" t="str">
        <f t="shared" si="0"/>
        <v>100,94</v>
      </c>
    </row>
    <row r="11" spans="2:8" x14ac:dyDescent="0.25">
      <c r="B11" s="89" t="s">
        <v>44</v>
      </c>
      <c r="C11" s="89" t="s">
        <v>220</v>
      </c>
      <c r="D11" s="89"/>
      <c r="H11" t="str">
        <f t="shared" si="0"/>
        <v>5,63</v>
      </c>
    </row>
    <row r="12" spans="2:8" x14ac:dyDescent="0.25">
      <c r="B12" s="89" t="s">
        <v>45</v>
      </c>
      <c r="C12" s="89" t="s">
        <v>221</v>
      </c>
      <c r="D12" s="89"/>
      <c r="H12" t="str">
        <f t="shared" si="0"/>
        <v>0,44</v>
      </c>
    </row>
    <row r="13" spans="2:8" x14ac:dyDescent="0.25">
      <c r="B13" s="89" t="s">
        <v>46</v>
      </c>
      <c r="C13" s="89" t="s">
        <v>222</v>
      </c>
      <c r="D13" s="89"/>
      <c r="H13" t="str">
        <f t="shared" si="0"/>
        <v>4,38</v>
      </c>
    </row>
    <row r="14" spans="2:8" x14ac:dyDescent="0.25">
      <c r="B14" s="89" t="s">
        <v>47</v>
      </c>
      <c r="C14" s="89" t="s">
        <v>101</v>
      </c>
      <c r="D14" s="89"/>
      <c r="H14" t="str">
        <f t="shared" si="0"/>
        <v>--</v>
      </c>
    </row>
    <row r="15" spans="2:8" x14ac:dyDescent="0.25">
      <c r="B15" s="89" t="s">
        <v>48</v>
      </c>
      <c r="C15" s="89" t="s">
        <v>224</v>
      </c>
      <c r="D15" s="89"/>
      <c r="H15" t="str">
        <f t="shared" si="0"/>
        <v>54,47</v>
      </c>
    </row>
    <row r="16" spans="2:8" x14ac:dyDescent="0.25">
      <c r="B16" s="89" t="s">
        <v>49</v>
      </c>
      <c r="C16" s="89" t="s">
        <v>225</v>
      </c>
      <c r="D16" s="89"/>
      <c r="H16" t="str">
        <f t="shared" si="0"/>
        <v>3,28</v>
      </c>
    </row>
    <row r="17" spans="2:8" x14ac:dyDescent="0.25">
      <c r="B17" s="89" t="s">
        <v>50</v>
      </c>
      <c r="C17" s="89" t="s">
        <v>227</v>
      </c>
      <c r="D17" s="89"/>
      <c r="H17" t="str">
        <f t="shared" si="0"/>
        <v>18,34</v>
      </c>
    </row>
    <row r="18" spans="2:8" x14ac:dyDescent="0.25">
      <c r="B18" s="89" t="s">
        <v>51</v>
      </c>
      <c r="C18" s="89" t="s">
        <v>228</v>
      </c>
      <c r="D18" s="89"/>
      <c r="H18" t="str">
        <f t="shared" si="0"/>
        <v>3,86</v>
      </c>
    </row>
    <row r="19" spans="2:8" x14ac:dyDescent="0.25">
      <c r="B19" s="89" t="s">
        <v>52</v>
      </c>
      <c r="C19" s="89" t="s">
        <v>230</v>
      </c>
      <c r="D19" s="89"/>
      <c r="H19" t="str">
        <f t="shared" si="0"/>
        <v>1,86</v>
      </c>
    </row>
    <row r="20" spans="2:8" x14ac:dyDescent="0.25">
      <c r="B20" s="89" t="s">
        <v>53</v>
      </c>
      <c r="C20" s="89" t="s">
        <v>231</v>
      </c>
      <c r="D20" s="89"/>
      <c r="H20" t="str">
        <f t="shared" si="0"/>
        <v>17,34</v>
      </c>
    </row>
    <row r="21" spans="2:8" x14ac:dyDescent="0.25">
      <c r="B21" s="89" t="s">
        <v>54</v>
      </c>
      <c r="C21" s="89" t="s">
        <v>232</v>
      </c>
      <c r="D21" s="89"/>
      <c r="H21" t="str">
        <f t="shared" si="0"/>
        <v>3,73</v>
      </c>
    </row>
    <row r="22" spans="2:8" x14ac:dyDescent="0.25">
      <c r="B22" s="89" t="s">
        <v>55</v>
      </c>
      <c r="C22" s="89" t="s">
        <v>208</v>
      </c>
      <c r="D22" s="89"/>
      <c r="H22" t="str">
        <f t="shared" si="0"/>
        <v>0,01</v>
      </c>
    </row>
    <row r="23" spans="2:8" x14ac:dyDescent="0.25">
      <c r="B23" s="89" t="s">
        <v>56</v>
      </c>
      <c r="C23" s="89" t="s">
        <v>233</v>
      </c>
      <c r="D23" s="89"/>
      <c r="H23" t="str">
        <f t="shared" si="0"/>
        <v>0,09</v>
      </c>
    </row>
    <row r="24" spans="2:8" x14ac:dyDescent="0.25">
      <c r="B24" s="89" t="s">
        <v>57</v>
      </c>
      <c r="C24" s="89" t="s">
        <v>233</v>
      </c>
      <c r="D24" s="89"/>
      <c r="H24" t="str">
        <f t="shared" si="0"/>
        <v>0,09</v>
      </c>
    </row>
    <row r="25" spans="2:8" x14ac:dyDescent="0.25">
      <c r="B25" s="89" t="s">
        <v>58</v>
      </c>
      <c r="C25" s="89" t="s">
        <v>234</v>
      </c>
      <c r="D25" s="89"/>
      <c r="H25" t="str">
        <f t="shared" si="0"/>
        <v>5,05</v>
      </c>
    </row>
    <row r="26" spans="2:8" x14ac:dyDescent="0.25">
      <c r="B26" s="89" t="s">
        <v>59</v>
      </c>
      <c r="C26" s="89" t="s">
        <v>236</v>
      </c>
      <c r="D26" s="89"/>
      <c r="H26" t="str">
        <f t="shared" si="0"/>
        <v>156,40</v>
      </c>
    </row>
    <row r="27" spans="2:8" x14ac:dyDescent="0.25">
      <c r="B27" s="89" t="s">
        <v>60</v>
      </c>
      <c r="C27" s="89" t="s">
        <v>238</v>
      </c>
      <c r="D27" s="89"/>
      <c r="H27" t="str">
        <f t="shared" si="0"/>
        <v>2503,18</v>
      </c>
    </row>
    <row r="28" spans="2:8" x14ac:dyDescent="0.25">
      <c r="B28" s="89" t="s">
        <v>61</v>
      </c>
      <c r="C28" s="89"/>
      <c r="D28" s="89"/>
      <c r="H28" t="str">
        <f t="shared" si="0"/>
        <v/>
      </c>
    </row>
    <row r="29" spans="2:8" x14ac:dyDescent="0.25">
      <c r="B29" s="89" t="s">
        <v>63</v>
      </c>
      <c r="C29" s="89" t="s">
        <v>241</v>
      </c>
      <c r="D29" s="89"/>
      <c r="H29" t="str">
        <f t="shared" si="0"/>
        <v>98,28</v>
      </c>
    </row>
    <row r="30" spans="2:8" x14ac:dyDescent="0.25">
      <c r="B30" s="89" t="s">
        <v>64</v>
      </c>
      <c r="C30" s="89" t="s">
        <v>242</v>
      </c>
      <c r="D30" s="89"/>
      <c r="E30" s="89" t="s">
        <v>102</v>
      </c>
      <c r="F30" s="89" t="s">
        <v>101</v>
      </c>
      <c r="H30" t="str">
        <f t="shared" si="0"/>
        <v>9,83</v>
      </c>
    </row>
    <row r="31" spans="2:8" x14ac:dyDescent="0.25">
      <c r="B31" s="89" t="s">
        <v>65</v>
      </c>
      <c r="C31" s="89" t="s">
        <v>243</v>
      </c>
      <c r="D31" s="89"/>
      <c r="E31" s="89" t="s">
        <v>103</v>
      </c>
      <c r="F31" s="89" t="s">
        <v>190</v>
      </c>
      <c r="H31" t="str">
        <f t="shared" si="0"/>
        <v>4,91</v>
      </c>
    </row>
    <row r="32" spans="2:8" x14ac:dyDescent="0.25">
      <c r="B32" s="89" t="s">
        <v>66</v>
      </c>
      <c r="C32" s="89" t="s">
        <v>242</v>
      </c>
      <c r="D32" s="89"/>
      <c r="E32" s="89" t="s">
        <v>104</v>
      </c>
      <c r="F32" s="89"/>
      <c r="H32" t="str">
        <f t="shared" si="0"/>
        <v>9,83</v>
      </c>
    </row>
    <row r="33" spans="2:8" x14ac:dyDescent="0.25">
      <c r="B33" s="89" t="s">
        <v>67</v>
      </c>
      <c r="C33" s="89" t="s">
        <v>113</v>
      </c>
      <c r="D33" s="89"/>
      <c r="E33" s="89" t="s">
        <v>105</v>
      </c>
      <c r="F33" s="89" t="s">
        <v>106</v>
      </c>
      <c r="H33" t="str">
        <f t="shared" si="0"/>
        <v>0</v>
      </c>
    </row>
    <row r="34" spans="2:8" x14ac:dyDescent="0.25">
      <c r="B34" s="89" t="s">
        <v>68</v>
      </c>
      <c r="C34" s="89" t="s">
        <v>244</v>
      </c>
      <c r="D34" s="89"/>
      <c r="E34" s="89" t="s">
        <v>107</v>
      </c>
      <c r="F34" s="89" t="s">
        <v>108</v>
      </c>
      <c r="H34" t="str">
        <f t="shared" si="0"/>
        <v>49,14</v>
      </c>
    </row>
    <row r="35" spans="2:8" x14ac:dyDescent="0.25">
      <c r="B35" s="89" t="s">
        <v>69</v>
      </c>
      <c r="C35" s="89" t="s">
        <v>239</v>
      </c>
      <c r="D35" s="89"/>
      <c r="E35" s="89" t="s">
        <v>109</v>
      </c>
      <c r="F35" s="89"/>
      <c r="H35" t="str">
        <f t="shared" si="0"/>
        <v>0,03</v>
      </c>
    </row>
    <row r="36" spans="2:8" x14ac:dyDescent="0.25">
      <c r="B36" s="89" t="s">
        <v>70</v>
      </c>
      <c r="C36" s="89" t="s">
        <v>229</v>
      </c>
      <c r="D36" s="89"/>
      <c r="E36" s="89" t="s">
        <v>110</v>
      </c>
      <c r="F36" s="89" t="s">
        <v>113</v>
      </c>
      <c r="H36" t="str">
        <f t="shared" si="0"/>
        <v>0,05</v>
      </c>
    </row>
    <row r="37" spans="2:8" x14ac:dyDescent="0.25">
      <c r="B37" s="89" t="s">
        <v>71</v>
      </c>
      <c r="C37" s="89" t="s">
        <v>245</v>
      </c>
      <c r="D37" s="89"/>
      <c r="E37" s="89" t="s">
        <v>111</v>
      </c>
      <c r="F37" s="89" t="s">
        <v>113</v>
      </c>
      <c r="H37" t="str">
        <f t="shared" si="0"/>
        <v>0,17</v>
      </c>
    </row>
    <row r="38" spans="2:8" x14ac:dyDescent="0.25">
      <c r="B38" s="89" t="s">
        <v>72</v>
      </c>
      <c r="C38" s="89" t="s">
        <v>217</v>
      </c>
      <c r="D38" s="89"/>
      <c r="E38" s="89" t="s">
        <v>112</v>
      </c>
      <c r="F38" s="89" t="s">
        <v>246</v>
      </c>
      <c r="H38" t="str">
        <f t="shared" si="0"/>
        <v>0,20</v>
      </c>
    </row>
    <row r="39" spans="2:8" x14ac:dyDescent="0.25">
      <c r="B39" s="89" t="s">
        <v>73</v>
      </c>
      <c r="C39" s="89" t="s">
        <v>108</v>
      </c>
      <c r="D39" s="89"/>
      <c r="E39" s="89"/>
      <c r="F39" s="89"/>
      <c r="H39" t="str">
        <f t="shared" si="0"/>
        <v>0,08</v>
      </c>
    </row>
    <row r="40" spans="2:8" x14ac:dyDescent="0.25">
      <c r="B40" s="89" t="s">
        <v>74</v>
      </c>
      <c r="C40" s="89" t="s">
        <v>113</v>
      </c>
      <c r="D40" s="89"/>
      <c r="E40" s="89"/>
      <c r="F40" s="89"/>
      <c r="H40" t="str">
        <f t="shared" si="0"/>
        <v>0</v>
      </c>
    </row>
    <row r="41" spans="2:8" x14ac:dyDescent="0.25">
      <c r="B41" s="89" t="s">
        <v>75</v>
      </c>
      <c r="C41" s="89" t="s">
        <v>247</v>
      </c>
      <c r="H41" t="str">
        <f t="shared" si="0"/>
        <v>2,27</v>
      </c>
    </row>
    <row r="42" spans="2:8" x14ac:dyDescent="0.25">
      <c r="B42" s="89" t="s">
        <v>76</v>
      </c>
      <c r="C42" s="89" t="s">
        <v>248</v>
      </c>
      <c r="H42" t="str">
        <f t="shared" si="0"/>
        <v>8,39</v>
      </c>
    </row>
    <row r="43" spans="2:8" x14ac:dyDescent="0.25">
      <c r="B43" s="89" t="s">
        <v>77</v>
      </c>
      <c r="C43" s="89" t="s">
        <v>113</v>
      </c>
      <c r="H43" t="str">
        <f t="shared" si="0"/>
        <v>0</v>
      </c>
    </row>
    <row r="44" spans="2:8" x14ac:dyDescent="0.25">
      <c r="B44" s="89" t="s">
        <v>78</v>
      </c>
      <c r="C44" s="89" t="s">
        <v>217</v>
      </c>
      <c r="H44" t="str">
        <f t="shared" si="0"/>
        <v>0,20</v>
      </c>
    </row>
    <row r="45" spans="2:8" x14ac:dyDescent="0.25">
      <c r="B45" s="89" t="s">
        <v>79</v>
      </c>
      <c r="C45" s="89" t="s">
        <v>219</v>
      </c>
      <c r="H45" t="str">
        <f t="shared" si="0"/>
        <v>0,33</v>
      </c>
    </row>
    <row r="46" spans="2:8" x14ac:dyDescent="0.25">
      <c r="B46" s="89" t="s">
        <v>80</v>
      </c>
      <c r="C46" s="89" t="s">
        <v>249</v>
      </c>
      <c r="H46" t="str">
        <f t="shared" si="0"/>
        <v>5,54</v>
      </c>
    </row>
    <row r="47" spans="2:8" x14ac:dyDescent="0.25">
      <c r="B47" s="89" t="s">
        <v>81</v>
      </c>
      <c r="C47" s="89" t="s">
        <v>249</v>
      </c>
      <c r="H47" t="str">
        <f t="shared" si="0"/>
        <v>5,54</v>
      </c>
    </row>
    <row r="48" spans="2:8" x14ac:dyDescent="0.25">
      <c r="B48" s="89" t="s">
        <v>82</v>
      </c>
      <c r="C48" s="89" t="s">
        <v>223</v>
      </c>
      <c r="H48" t="str">
        <f t="shared" si="0"/>
        <v>4,00</v>
      </c>
    </row>
    <row r="49" spans="2:8" x14ac:dyDescent="0.25">
      <c r="B49" s="89" t="s">
        <v>83</v>
      </c>
      <c r="C49" s="89" t="s">
        <v>191</v>
      </c>
      <c r="H49" t="str">
        <f t="shared" si="0"/>
        <v>0,11</v>
      </c>
    </row>
    <row r="50" spans="2:8" x14ac:dyDescent="0.25">
      <c r="B50" s="89" t="s">
        <v>84</v>
      </c>
      <c r="C50" s="89"/>
      <c r="H50" t="str">
        <f t="shared" si="0"/>
        <v/>
      </c>
    </row>
    <row r="51" spans="2:8" x14ac:dyDescent="0.25">
      <c r="B51" s="89" t="s">
        <v>85</v>
      </c>
      <c r="C51" s="89" t="s">
        <v>226</v>
      </c>
      <c r="H51" t="str">
        <f t="shared" si="0"/>
        <v>106,66</v>
      </c>
    </row>
    <row r="52" spans="2:8" x14ac:dyDescent="0.25">
      <c r="B52" s="89" t="s">
        <v>86</v>
      </c>
      <c r="C52" s="89" t="s">
        <v>250</v>
      </c>
      <c r="H52" t="str">
        <f t="shared" si="0"/>
        <v>1,69</v>
      </c>
    </row>
    <row r="53" spans="2:8" x14ac:dyDescent="0.25">
      <c r="B53" s="89" t="s">
        <v>87</v>
      </c>
      <c r="C53" s="89" t="s">
        <v>229</v>
      </c>
      <c r="H53" t="str">
        <f t="shared" si="0"/>
        <v>0,05</v>
      </c>
    </row>
    <row r="54" spans="2:8" x14ac:dyDescent="0.25">
      <c r="B54" s="89" t="s">
        <v>88</v>
      </c>
      <c r="C54" s="89" t="s">
        <v>208</v>
      </c>
      <c r="H54" t="str">
        <f t="shared" si="0"/>
        <v>0,01</v>
      </c>
    </row>
    <row r="55" spans="2:8" x14ac:dyDescent="0.25">
      <c r="B55" s="89" t="s">
        <v>89</v>
      </c>
      <c r="C55" s="89" t="s">
        <v>101</v>
      </c>
      <c r="H55" t="str">
        <f t="shared" si="0"/>
        <v>--</v>
      </c>
    </row>
    <row r="56" spans="2:8" x14ac:dyDescent="0.25">
      <c r="B56" s="89" t="s">
        <v>90</v>
      </c>
      <c r="C56" s="89" t="s">
        <v>251</v>
      </c>
      <c r="H56" t="str">
        <f t="shared" si="0"/>
        <v>1,49</v>
      </c>
    </row>
    <row r="57" spans="2:8" x14ac:dyDescent="0.25">
      <c r="B57" s="89" t="s">
        <v>91</v>
      </c>
      <c r="C57" s="89" t="s">
        <v>252</v>
      </c>
      <c r="H57" t="str">
        <f t="shared" si="0"/>
        <v>9,18</v>
      </c>
    </row>
    <row r="58" spans="2:8" x14ac:dyDescent="0.25">
      <c r="B58" s="89" t="s">
        <v>92</v>
      </c>
      <c r="C58" s="89" t="s">
        <v>197</v>
      </c>
      <c r="H58" t="str">
        <f t="shared" si="0"/>
        <v>0,07</v>
      </c>
    </row>
    <row r="59" spans="2:8" x14ac:dyDescent="0.25">
      <c r="B59" s="89" t="s">
        <v>93</v>
      </c>
      <c r="C59" s="89" t="s">
        <v>101</v>
      </c>
      <c r="H59" t="str">
        <f t="shared" si="0"/>
        <v>--</v>
      </c>
    </row>
    <row r="60" spans="2:8" x14ac:dyDescent="0.25">
      <c r="B60" s="89" t="s">
        <v>94</v>
      </c>
      <c r="C60" s="89" t="s">
        <v>235</v>
      </c>
      <c r="H60" t="str">
        <f t="shared" si="0"/>
        <v>20,18</v>
      </c>
    </row>
    <row r="61" spans="2:8" x14ac:dyDescent="0.25">
      <c r="B61" s="89" t="s">
        <v>95</v>
      </c>
      <c r="C61" s="89" t="s">
        <v>237</v>
      </c>
      <c r="H61" t="str">
        <f t="shared" si="0"/>
        <v>421,32</v>
      </c>
    </row>
    <row r="62" spans="2:8" x14ac:dyDescent="0.25">
      <c r="B62" s="89" t="s">
        <v>96</v>
      </c>
      <c r="C62" s="89" t="s">
        <v>239</v>
      </c>
      <c r="H62" t="str">
        <f t="shared" si="0"/>
        <v>0,03</v>
      </c>
    </row>
    <row r="63" spans="2:8" x14ac:dyDescent="0.25">
      <c r="B63" s="89" t="s">
        <v>97</v>
      </c>
      <c r="C63" s="89" t="s">
        <v>240</v>
      </c>
      <c r="H63" t="str">
        <f t="shared" si="0"/>
        <v>411,82</v>
      </c>
    </row>
    <row r="64" spans="2:8" x14ac:dyDescent="0.25">
      <c r="B64" s="89" t="s">
        <v>98</v>
      </c>
      <c r="C64" s="89" t="s">
        <v>108</v>
      </c>
      <c r="H64" t="str">
        <f t="shared" si="0"/>
        <v>0,08</v>
      </c>
    </row>
    <row r="65" spans="2:8" x14ac:dyDescent="0.25">
      <c r="B65" s="89"/>
      <c r="C65" s="89"/>
      <c r="H65" t="str">
        <f t="shared" si="0"/>
        <v/>
      </c>
    </row>
    <row r="66" spans="2:8" x14ac:dyDescent="0.25">
      <c r="B66" s="89"/>
      <c r="C66" s="89"/>
    </row>
    <row r="67" spans="2:8" x14ac:dyDescent="0.25">
      <c r="B67" s="89"/>
      <c r="C67" s="89"/>
    </row>
    <row r="68" spans="2:8" x14ac:dyDescent="0.25">
      <c r="B68" s="89"/>
      <c r="C68" s="89"/>
    </row>
    <row r="69" spans="2:8" x14ac:dyDescent="0.25">
      <c r="B69" s="89"/>
      <c r="C69" s="89"/>
    </row>
    <row r="70" spans="2:8" x14ac:dyDescent="0.25">
      <c r="B70" s="89"/>
      <c r="C70" s="89"/>
    </row>
    <row r="71" spans="2:8" x14ac:dyDescent="0.25">
      <c r="B71" s="89"/>
      <c r="C71" s="89"/>
    </row>
    <row r="72" spans="2:8" x14ac:dyDescent="0.25">
      <c r="B72" s="89"/>
      <c r="C72" s="8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Jelovnik (01.-05.04)</vt:lpstr>
      <vt:lpstr>Ponedjeljak (01.04.)</vt:lpstr>
      <vt:lpstr>Utorak (02.04.)</vt:lpstr>
      <vt:lpstr>Srijeda (03.04.)</vt:lpstr>
      <vt:lpstr>Četvrtak (04.04.)</vt:lpstr>
      <vt:lpstr>Petak (05.04.)</vt:lpstr>
      <vt:lpstr>Nutritivni izračun</vt:lpstr>
      <vt:lpstr>sheet</vt:lpstr>
    </vt:vector>
  </TitlesOfParts>
  <Company>Podravka d.d.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Tomić-Obrdalj Helena</dc:creator>
  <cp:lastModifiedBy>Korisnik</cp:lastModifiedBy>
  <dcterms:created xsi:type="dcterms:W3CDTF">2019-03-14T07:19:55Z</dcterms:created>
  <dcterms:modified xsi:type="dcterms:W3CDTF">2019-03-25T13:46:34Z</dcterms:modified>
</cp:coreProperties>
</file>