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jništvo\Desktop\TAJNIK\Kuhinja\Projekt Pametan obrok za pametnu djecu\2019_20\Jelovnici\"/>
    </mc:Choice>
  </mc:AlternateContent>
  <bookViews>
    <workbookView xWindow="0" yWindow="0" windowWidth="23040" windowHeight="9192"/>
  </bookViews>
  <sheets>
    <sheet name="1.dan" sheetId="10" r:id="rId1"/>
    <sheet name="2.dan" sheetId="6" r:id="rId2"/>
    <sheet name="3.dan" sheetId="3" r:id="rId3"/>
    <sheet name="4.dan" sheetId="5" r:id="rId4"/>
    <sheet name="5.dan" sheetId="7" r:id="rId5"/>
    <sheet name="NUTRITIVNE VRIJEDNOSTI" sheetId="11" r:id="rId6"/>
    <sheet name="Nutri vrij MJESEC" sheetId="13" r:id="rId7"/>
    <sheet name="Sheet2" sheetId="12" r:id="rId8"/>
  </sheets>
  <calcPr calcId="162913"/>
</workbook>
</file>

<file path=xl/calcChain.xml><?xml version="1.0" encoding="utf-8"?>
<calcChain xmlns="http://schemas.openxmlformats.org/spreadsheetml/2006/main">
  <c r="V7" i="13" l="1"/>
  <c r="V8" i="13"/>
  <c r="V9" i="13"/>
  <c r="V10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5" i="13"/>
  <c r="V26" i="13"/>
  <c r="V27" i="13"/>
  <c r="V28" i="13"/>
  <c r="V30" i="13"/>
  <c r="V31" i="13"/>
  <c r="V32" i="13"/>
  <c r="V33" i="13"/>
  <c r="V34" i="13"/>
  <c r="V35" i="13"/>
  <c r="V36" i="13"/>
  <c r="V37" i="13"/>
  <c r="V38" i="13"/>
  <c r="V39" i="13"/>
  <c r="V40" i="13"/>
  <c r="V41" i="13"/>
  <c r="V42" i="13"/>
  <c r="V43" i="13"/>
  <c r="V44" i="13"/>
  <c r="V45" i="13"/>
  <c r="V46" i="13"/>
  <c r="V47" i="13"/>
  <c r="V48" i="13"/>
  <c r="V49" i="13"/>
  <c r="V50" i="13"/>
  <c r="V52" i="13"/>
  <c r="V53" i="13"/>
  <c r="V54" i="13"/>
  <c r="V55" i="13"/>
  <c r="V56" i="13"/>
  <c r="V57" i="13"/>
  <c r="V58" i="13"/>
  <c r="V59" i="13"/>
  <c r="V60" i="13"/>
  <c r="V61" i="13"/>
  <c r="V62" i="13"/>
  <c r="V63" i="13"/>
  <c r="V64" i="13"/>
  <c r="V65" i="13"/>
  <c r="V6" i="13"/>
  <c r="V3" i="13"/>
  <c r="V4" i="13"/>
  <c r="V2" i="13"/>
  <c r="F2" i="12" l="1"/>
  <c r="G2" i="12"/>
  <c r="H2" i="12"/>
  <c r="F3" i="12"/>
  <c r="G3" i="12"/>
  <c r="H3" i="12"/>
  <c r="F4" i="12"/>
  <c r="G4" i="12"/>
  <c r="H4" i="12"/>
  <c r="F5" i="12"/>
  <c r="G5" i="12"/>
  <c r="H5" i="12"/>
  <c r="F6" i="12"/>
  <c r="G6" i="12"/>
  <c r="H6" i="12"/>
  <c r="F7" i="12"/>
  <c r="G7" i="12"/>
  <c r="H7" i="12"/>
  <c r="F8" i="12"/>
  <c r="G8" i="12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F14" i="12"/>
  <c r="G14" i="12"/>
  <c r="H14" i="12"/>
  <c r="F15" i="12"/>
  <c r="G15" i="12"/>
  <c r="H15" i="12"/>
  <c r="F16" i="12"/>
  <c r="G16" i="12"/>
  <c r="H16" i="12"/>
  <c r="F17" i="12"/>
  <c r="G17" i="12"/>
  <c r="H17" i="12"/>
  <c r="F18" i="12"/>
  <c r="G18" i="12"/>
  <c r="H18" i="12"/>
  <c r="F19" i="12"/>
  <c r="G19" i="12"/>
  <c r="H19" i="12"/>
  <c r="F20" i="12"/>
  <c r="G20" i="12"/>
  <c r="H20" i="12"/>
  <c r="F21" i="12"/>
  <c r="G21" i="12"/>
  <c r="H21" i="12"/>
  <c r="F22" i="12"/>
  <c r="G22" i="12"/>
  <c r="H22" i="12"/>
  <c r="F23" i="12"/>
  <c r="G23" i="12"/>
  <c r="H23" i="12"/>
  <c r="F24" i="12"/>
  <c r="G24" i="12"/>
  <c r="H24" i="12"/>
  <c r="F25" i="12"/>
  <c r="G25" i="12"/>
  <c r="H25" i="12"/>
  <c r="F26" i="12"/>
  <c r="G26" i="12"/>
  <c r="H26" i="12"/>
  <c r="F27" i="12"/>
  <c r="G27" i="12"/>
  <c r="H27" i="12"/>
  <c r="F28" i="12"/>
  <c r="G28" i="12"/>
  <c r="H28" i="12"/>
  <c r="F29" i="12"/>
  <c r="G29" i="12"/>
  <c r="H29" i="12"/>
  <c r="F30" i="12"/>
  <c r="G30" i="12"/>
  <c r="H30" i="12"/>
  <c r="F31" i="12"/>
  <c r="G31" i="12"/>
  <c r="H31" i="12"/>
  <c r="F32" i="12"/>
  <c r="G32" i="12"/>
  <c r="H32" i="12"/>
  <c r="F33" i="12"/>
  <c r="G33" i="12"/>
  <c r="H33" i="12"/>
  <c r="F34" i="12"/>
  <c r="G34" i="12"/>
  <c r="H34" i="12"/>
  <c r="F35" i="12"/>
  <c r="G35" i="12"/>
  <c r="H35" i="12"/>
  <c r="F36" i="12"/>
  <c r="G36" i="12"/>
  <c r="H36" i="12"/>
  <c r="F37" i="12"/>
  <c r="G37" i="12"/>
  <c r="H37" i="12"/>
  <c r="F38" i="12"/>
  <c r="G38" i="12"/>
  <c r="H38" i="12"/>
  <c r="F39" i="12"/>
  <c r="G39" i="12"/>
  <c r="H39" i="12"/>
  <c r="F40" i="12"/>
  <c r="G40" i="12"/>
  <c r="H40" i="12"/>
  <c r="F41" i="12"/>
  <c r="G41" i="12"/>
  <c r="H41" i="12"/>
  <c r="T66" i="11" l="1"/>
  <c r="R66" i="11"/>
  <c r="T65" i="11"/>
  <c r="R65" i="11"/>
  <c r="T64" i="11"/>
  <c r="R64" i="11"/>
  <c r="T63" i="11"/>
  <c r="R63" i="11"/>
  <c r="T62" i="11"/>
  <c r="R62" i="11"/>
  <c r="T61" i="11"/>
  <c r="R61" i="11"/>
  <c r="T60" i="11"/>
  <c r="R60" i="11"/>
  <c r="T59" i="11"/>
  <c r="R59" i="11"/>
  <c r="T58" i="11"/>
  <c r="R58" i="11"/>
  <c r="T57" i="11"/>
  <c r="R57" i="11"/>
  <c r="T56" i="11"/>
  <c r="R56" i="11"/>
  <c r="T55" i="11"/>
  <c r="R55" i="11"/>
  <c r="T54" i="11"/>
  <c r="R54" i="11"/>
  <c r="T53" i="11"/>
  <c r="R53" i="11"/>
  <c r="T52" i="11"/>
  <c r="T51" i="11"/>
  <c r="R51" i="11"/>
  <c r="T50" i="11"/>
  <c r="R50" i="11"/>
  <c r="T49" i="11"/>
  <c r="R49" i="11"/>
  <c r="T48" i="11"/>
  <c r="R48" i="11"/>
  <c r="T47" i="11"/>
  <c r="R47" i="11"/>
  <c r="T46" i="11"/>
  <c r="R46" i="11"/>
  <c r="T45" i="11"/>
  <c r="R45" i="11"/>
  <c r="T44" i="11"/>
  <c r="R44" i="11"/>
  <c r="T43" i="11"/>
  <c r="R43" i="11"/>
  <c r="T42" i="11"/>
  <c r="R42" i="11"/>
  <c r="T41" i="11"/>
  <c r="R41" i="11"/>
  <c r="T40" i="11"/>
  <c r="R40" i="11"/>
  <c r="V40" i="11" s="1"/>
  <c r="T39" i="11"/>
  <c r="R39" i="11"/>
  <c r="T38" i="11"/>
  <c r="R38" i="11"/>
  <c r="T37" i="11"/>
  <c r="R37" i="11"/>
  <c r="T36" i="11"/>
  <c r="R36" i="11"/>
  <c r="T35" i="11"/>
  <c r="R35" i="11"/>
  <c r="T34" i="11"/>
  <c r="R34" i="11"/>
  <c r="T33" i="11"/>
  <c r="R33" i="11"/>
  <c r="T32" i="11"/>
  <c r="R32" i="11"/>
  <c r="T31" i="11"/>
  <c r="R31" i="11"/>
  <c r="T30" i="11"/>
  <c r="T29" i="11"/>
  <c r="R29" i="11"/>
  <c r="T28" i="11"/>
  <c r="R28" i="11"/>
  <c r="T27" i="11"/>
  <c r="R27" i="11"/>
  <c r="T26" i="11"/>
  <c r="R26" i="11"/>
  <c r="T25" i="11"/>
  <c r="R25" i="11"/>
  <c r="T24" i="11"/>
  <c r="R24" i="11"/>
  <c r="T23" i="11"/>
  <c r="R23" i="11"/>
  <c r="T22" i="11"/>
  <c r="R22" i="11"/>
  <c r="T21" i="11"/>
  <c r="R21" i="11"/>
  <c r="T20" i="11"/>
  <c r="R20" i="11"/>
  <c r="T19" i="11"/>
  <c r="R19" i="11"/>
  <c r="T18" i="11"/>
  <c r="R18" i="11"/>
  <c r="T17" i="11"/>
  <c r="R17" i="11"/>
  <c r="T16" i="11"/>
  <c r="R16" i="11"/>
  <c r="T15" i="11"/>
  <c r="R15" i="11"/>
  <c r="T14" i="11"/>
  <c r="R14" i="11"/>
  <c r="T13" i="11"/>
  <c r="R13" i="11"/>
  <c r="T12" i="11"/>
  <c r="R12" i="11"/>
  <c r="T11" i="11"/>
  <c r="R11" i="11"/>
  <c r="T10" i="11"/>
  <c r="R10" i="11"/>
  <c r="T9" i="11"/>
  <c r="R9" i="11"/>
  <c r="T8" i="11"/>
  <c r="R8" i="11"/>
  <c r="R7" i="11"/>
  <c r="U32" i="11" l="1"/>
  <c r="V32" i="11"/>
  <c r="U38" i="11"/>
  <c r="V38" i="11"/>
  <c r="U42" i="11"/>
  <c r="V42" i="11"/>
  <c r="U44" i="11"/>
  <c r="V44" i="11"/>
  <c r="U46" i="11"/>
  <c r="V46" i="11"/>
  <c r="U48" i="11"/>
  <c r="V48" i="11"/>
  <c r="U50" i="11"/>
  <c r="V50" i="11"/>
  <c r="U8" i="11"/>
  <c r="V8" i="11"/>
  <c r="U12" i="11"/>
  <c r="V12" i="11"/>
  <c r="U22" i="11"/>
  <c r="V22" i="11"/>
  <c r="U53" i="11"/>
  <c r="V53" i="11"/>
  <c r="U55" i="11"/>
  <c r="V55" i="11"/>
  <c r="U57" i="11"/>
  <c r="V57" i="11"/>
  <c r="U59" i="11"/>
  <c r="V59" i="11"/>
  <c r="U61" i="11"/>
  <c r="V61" i="11"/>
  <c r="U63" i="11"/>
  <c r="V63" i="11"/>
  <c r="U65" i="11"/>
  <c r="V65" i="11"/>
  <c r="U37" i="11"/>
  <c r="V37" i="11"/>
  <c r="U39" i="11"/>
  <c r="V39" i="11"/>
  <c r="U41" i="11"/>
  <c r="V41" i="11"/>
  <c r="U43" i="11"/>
  <c r="V43" i="11"/>
  <c r="U47" i="11"/>
  <c r="V47" i="11"/>
  <c r="U51" i="11"/>
  <c r="V51" i="11"/>
  <c r="U11" i="11"/>
  <c r="V11" i="11"/>
  <c r="U13" i="11"/>
  <c r="V13" i="11"/>
  <c r="V17" i="11"/>
  <c r="U23" i="11"/>
  <c r="V23" i="11"/>
  <c r="U54" i="11"/>
  <c r="V54" i="11"/>
  <c r="U56" i="11"/>
  <c r="V56" i="11"/>
  <c r="U58" i="11"/>
  <c r="V58" i="11"/>
  <c r="U60" i="11"/>
  <c r="V60" i="11"/>
  <c r="U62" i="11"/>
  <c r="V62" i="11"/>
  <c r="U64" i="11"/>
  <c r="V64" i="11"/>
  <c r="U66" i="11"/>
  <c r="V66" i="11"/>
  <c r="R4" i="11"/>
  <c r="R5" i="11"/>
  <c r="R3" i="11"/>
  <c r="H61" i="12" l="1"/>
  <c r="G61" i="12"/>
  <c r="F61" i="12"/>
  <c r="H60" i="12"/>
  <c r="G60" i="12"/>
  <c r="F60" i="12"/>
  <c r="H59" i="12"/>
  <c r="G59" i="12"/>
  <c r="F59" i="12"/>
  <c r="H58" i="12"/>
  <c r="G58" i="12"/>
  <c r="F58" i="12"/>
  <c r="H57" i="12"/>
  <c r="G57" i="12"/>
  <c r="F57" i="12"/>
  <c r="H56" i="12"/>
  <c r="G56" i="12"/>
  <c r="F56" i="12"/>
  <c r="H55" i="12"/>
  <c r="G55" i="12"/>
  <c r="F55" i="12"/>
  <c r="H54" i="12"/>
  <c r="G54" i="12"/>
  <c r="F54" i="12"/>
  <c r="H53" i="12"/>
  <c r="G53" i="12"/>
  <c r="F53" i="12"/>
  <c r="H52" i="12"/>
  <c r="G52" i="12"/>
  <c r="F52" i="12"/>
  <c r="H51" i="12"/>
  <c r="G51" i="12"/>
  <c r="F51" i="12"/>
  <c r="H50" i="12"/>
  <c r="G50" i="12"/>
  <c r="F50" i="12"/>
  <c r="H49" i="12"/>
  <c r="G49" i="12"/>
  <c r="F49" i="12"/>
  <c r="H48" i="12"/>
  <c r="G48" i="12"/>
  <c r="F48" i="12"/>
  <c r="H47" i="12"/>
  <c r="G47" i="12"/>
  <c r="F47" i="12"/>
  <c r="H46" i="12"/>
  <c r="G46" i="12"/>
  <c r="F46" i="12"/>
  <c r="H45" i="12"/>
  <c r="G45" i="12"/>
  <c r="F45" i="12"/>
  <c r="H44" i="12"/>
  <c r="G44" i="12"/>
  <c r="F44" i="12"/>
  <c r="H43" i="12"/>
  <c r="G43" i="12"/>
  <c r="F43" i="12"/>
  <c r="H42" i="12"/>
  <c r="G42" i="12"/>
  <c r="F42" i="12"/>
</calcChain>
</file>

<file path=xl/sharedStrings.xml><?xml version="1.0" encoding="utf-8"?>
<sst xmlns="http://schemas.openxmlformats.org/spreadsheetml/2006/main" count="805" uniqueCount="393">
  <si>
    <t>SASTOJCI</t>
  </si>
  <si>
    <t>UPUTA ZA PRIPREMU:</t>
  </si>
  <si>
    <t>ulje</t>
  </si>
  <si>
    <t>luk</t>
  </si>
  <si>
    <t>rajčica konc.</t>
  </si>
  <si>
    <t>sol</t>
  </si>
  <si>
    <t>mrkva</t>
  </si>
  <si>
    <t>začinska paprika slatka</t>
  </si>
  <si>
    <t>krumpir</t>
  </si>
  <si>
    <t>PROSJEČNA VELIČINA 1 SERVIRANJA</t>
  </si>
  <si>
    <t>brašno</t>
  </si>
  <si>
    <t>KRUH - 1-3 šnite (prema potrebi)</t>
  </si>
  <si>
    <t>preporuka crni i polubijeli kruh</t>
  </si>
  <si>
    <t>kruh</t>
  </si>
  <si>
    <t>ALERGENI</t>
  </si>
  <si>
    <t>Može sadržavati: gorušicu, sezam, soja, mlijeko i jaja u tragovima</t>
  </si>
  <si>
    <t>Gram Weight (g)</t>
  </si>
  <si>
    <t>Calories (kcal)</t>
  </si>
  <si>
    <t>Calories from Fat (kcal)</t>
  </si>
  <si>
    <t>Calories from SatFat (kcal)</t>
  </si>
  <si>
    <t>Protein (g)</t>
  </si>
  <si>
    <t>Carbohydrates (g)</t>
  </si>
  <si>
    <t>Total Dietary Fiber (g)</t>
  </si>
  <si>
    <t>Total Soluble Fiber (g)</t>
  </si>
  <si>
    <t>Dietary Fiber (2016) (g)</t>
  </si>
  <si>
    <t>Soluble Fiber (2016) (g)</t>
  </si>
  <si>
    <t>--</t>
  </si>
  <si>
    <t>Total Sugars (g)</t>
  </si>
  <si>
    <t>Added Sugar (g)</t>
  </si>
  <si>
    <t>0</t>
  </si>
  <si>
    <t>Monosaccharides (g)</t>
  </si>
  <si>
    <t>Disaccharides (g)</t>
  </si>
  <si>
    <t>Other Carbs (g)</t>
  </si>
  <si>
    <t>Fat (g)</t>
  </si>
  <si>
    <t>Saturated Fat (g)</t>
  </si>
  <si>
    <t>Mono Fat (g)</t>
  </si>
  <si>
    <t>Poly Fat (g)</t>
  </si>
  <si>
    <t>Trans Fatty Acid (g)</t>
  </si>
  <si>
    <t>Cholesterol (mg)</t>
  </si>
  <si>
    <t>300.00</t>
  </si>
  <si>
    <t>Water (g)</t>
  </si>
  <si>
    <t>Kilojoules (kJ)</t>
  </si>
  <si>
    <t>Vitamins</t>
  </si>
  <si>
    <t>Vitamin A - IU (IU)</t>
  </si>
  <si>
    <t>Vitamin A - RE (mcg)</t>
  </si>
  <si>
    <t>Vitamin A - RAE (mcg)</t>
  </si>
  <si>
    <t>Carotenoid RE (mcg)</t>
  </si>
  <si>
    <t>Retinol RE (mcg)</t>
  </si>
  <si>
    <t>Beta-Carotene (mcg)</t>
  </si>
  <si>
    <t>Vitamin B1 - Thiamin (mg)</t>
  </si>
  <si>
    <t>1.00</t>
  </si>
  <si>
    <t>Vitamin B2 - Riboflavin (mg)</t>
  </si>
  <si>
    <t>Vitamin B3 - Niacin (mg)</t>
  </si>
  <si>
    <t>Vitamin B3 - Niacin Equiv (mg)</t>
  </si>
  <si>
    <t>Vitamin B6 (mg)</t>
  </si>
  <si>
    <t>Vitamin B12 (mcg)</t>
  </si>
  <si>
    <t>Biotin (mcg)</t>
  </si>
  <si>
    <t>25.00</t>
  </si>
  <si>
    <t>Vitamin C (mg)</t>
  </si>
  <si>
    <t>Vitamin D - IU (IU)</t>
  </si>
  <si>
    <t>120.00</t>
  </si>
  <si>
    <t>Vitamin D - mcg (mcg)</t>
  </si>
  <si>
    <t>15.00</t>
  </si>
  <si>
    <t>Vitamin E - Alpha-Toco (mg)</t>
  </si>
  <si>
    <t>Folate (mcg)</t>
  </si>
  <si>
    <t>Folate, DFE (mcg DFE)</t>
  </si>
  <si>
    <t>Vitamin K (mcg)</t>
  </si>
  <si>
    <t>4.00</t>
  </si>
  <si>
    <t>Pantothenic Acid (mg)</t>
  </si>
  <si>
    <t>Minerals</t>
  </si>
  <si>
    <t>Calcium (mg)</t>
  </si>
  <si>
    <t>1300.00</t>
  </si>
  <si>
    <t>Chromium (mcg)</t>
  </si>
  <si>
    <t>Copper (mg)</t>
  </si>
  <si>
    <t>Fluoride (mg)</t>
  </si>
  <si>
    <t>Iodine (mcg)</t>
  </si>
  <si>
    <t>Iron (mg)</t>
  </si>
  <si>
    <t>Magnesium (mg)</t>
  </si>
  <si>
    <t>Manganese (mg)</t>
  </si>
  <si>
    <t>Molybdenum (mcg)</t>
  </si>
  <si>
    <t>Phosphorus (mg)</t>
  </si>
  <si>
    <t>1250.00</t>
  </si>
  <si>
    <t>Potassium (mg)</t>
  </si>
  <si>
    <t>Selenium (mcg)</t>
  </si>
  <si>
    <t>Sodium (mg)</t>
  </si>
  <si>
    <t>Zinc (mg)</t>
  </si>
  <si>
    <t>Chloride (mg)</t>
  </si>
  <si>
    <t>Ponedjeljak</t>
  </si>
  <si>
    <t>Utorak</t>
  </si>
  <si>
    <t>Srijeda</t>
  </si>
  <si>
    <t>Četvrtak</t>
  </si>
  <si>
    <t>Petak</t>
  </si>
  <si>
    <t>PROSJEK</t>
  </si>
  <si>
    <t>Bjelančevine</t>
  </si>
  <si>
    <t>Ugljikohidrati</t>
  </si>
  <si>
    <t>Masti</t>
  </si>
  <si>
    <t>Nutrients</t>
  </si>
  <si>
    <t>Per Serving</t>
  </si>
  <si>
    <t>Rcmd</t>
  </si>
  <si>
    <t>%Rec</t>
  </si>
  <si>
    <t>25% od Rcmd</t>
  </si>
  <si>
    <t>Odstupanje</t>
  </si>
  <si>
    <t>RNI</t>
  </si>
  <si>
    <t>ŠKOLSKI OBROK</t>
  </si>
  <si>
    <t/>
  </si>
  <si>
    <t>ODSTUPANJA</t>
  </si>
  <si>
    <t>energija (kcal)</t>
  </si>
  <si>
    <t>≤ 15</t>
  </si>
  <si>
    <t>≤ 25</t>
  </si>
  <si>
    <t>≤ 35</t>
  </si>
  <si>
    <t>prot (g)</t>
  </si>
  <si>
    <t>≤ 10</t>
  </si>
  <si>
    <t>≤ 20</t>
  </si>
  <si>
    <t>ugh (g)</t>
  </si>
  <si>
    <t>vlakna (g)</t>
  </si>
  <si>
    <t>šećer (g)</t>
  </si>
  <si>
    <t>≤ 5</t>
  </si>
  <si>
    <t xml:space="preserve"> ≤10</t>
  </si>
  <si>
    <t xml:space="preserve"> ≤15</t>
  </si>
  <si>
    <t>masti (g)</t>
  </si>
  <si>
    <t>zasić.masti (g)</t>
  </si>
  <si>
    <t>vit A (μg)</t>
  </si>
  <si>
    <t>B1 (mg)</t>
  </si>
  <si>
    <t>B2 (mg)</t>
  </si>
  <si>
    <t>B3 (mg)</t>
  </si>
  <si>
    <t>B6 (mg)</t>
  </si>
  <si>
    <t>vit C (mg)</t>
  </si>
  <si>
    <t>Folat (μg)</t>
  </si>
  <si>
    <t>Ca (mg)</t>
  </si>
  <si>
    <t>Cu (mg)</t>
  </si>
  <si>
    <t>Fe (mg)</t>
  </si>
  <si>
    <t>Mg (mg)</t>
  </si>
  <si>
    <t>P (mg)</t>
  </si>
  <si>
    <t>K (mg)</t>
  </si>
  <si>
    <t>Na/sol (mg/g)</t>
  </si>
  <si>
    <t>Zn (mg)</t>
  </si>
  <si>
    <t>1988.12</t>
  </si>
  <si>
    <t>556.67</t>
  </si>
  <si>
    <t>178.93</t>
  </si>
  <si>
    <t>34.20</t>
  </si>
  <si>
    <t>273.37</t>
  </si>
  <si>
    <t>27.83</t>
  </si>
  <si>
    <t>61.85</t>
  </si>
  <si>
    <t>19.88</t>
  </si>
  <si>
    <t>22.09</t>
  </si>
  <si>
    <t>2400.00</t>
  </si>
  <si>
    <t>8318.28</t>
  </si>
  <si>
    <t>600.00</t>
  </si>
  <si>
    <t>0.90</t>
  </si>
  <si>
    <t>12.00</t>
  </si>
  <si>
    <t>1.80</t>
  </si>
  <si>
    <t>20.00</t>
  </si>
  <si>
    <t>45.00</t>
  </si>
  <si>
    <t>11.00</t>
  </si>
  <si>
    <t>60.00</t>
  </si>
  <si>
    <t>0.70</t>
  </si>
  <si>
    <t>2.00</t>
  </si>
  <si>
    <t>8.00</t>
  </si>
  <si>
    <t>240.00</t>
  </si>
  <si>
    <t>1.90</t>
  </si>
  <si>
    <t>34.00</t>
  </si>
  <si>
    <t>4500.00</t>
  </si>
  <si>
    <t>40.00</t>
  </si>
  <si>
    <t>2200.00</t>
  </si>
  <si>
    <t>ulje (mL)</t>
  </si>
  <si>
    <t>Može sadržavati: gorušicu, sezam, orašasto voće, mlijeko i jaja u tragovima</t>
  </si>
  <si>
    <t>NETO 
PO OSOBI (g)</t>
  </si>
  <si>
    <t>BRUTO
PO OSOBI (g)</t>
  </si>
  <si>
    <r>
      <t>BRUTO 100 OSOBA</t>
    </r>
    <r>
      <rPr>
        <b/>
        <sz val="11"/>
        <color rgb="FFFF0000"/>
        <rFont val="Calibri"/>
        <family val="2"/>
        <charset val="238"/>
        <scheme val="minor"/>
      </rPr>
      <t xml:space="preserve"> (kg)</t>
    </r>
  </si>
  <si>
    <t>PROSJEČNA VELIČINA SERVIRANJA</t>
  </si>
  <si>
    <t>tjestenina pužići</t>
  </si>
  <si>
    <t xml:space="preserve">sol za kuhanje tjestenine </t>
  </si>
  <si>
    <t>SALATA - 240 g</t>
  </si>
  <si>
    <t>tuna komadi u vlastitom soku</t>
  </si>
  <si>
    <t>VOĆE - 1 manji grozd (veličine dlana)</t>
  </si>
  <si>
    <t>kukuruz šećerac</t>
  </si>
  <si>
    <t>crvena paprika, svježa</t>
  </si>
  <si>
    <t>grašak, zamrznuti</t>
  </si>
  <si>
    <t xml:space="preserve">kiseli krastavci-kockice </t>
  </si>
  <si>
    <t>majoneza</t>
  </si>
  <si>
    <t>mileram (20% mm)</t>
  </si>
  <si>
    <t>grožđe, crveno</t>
  </si>
  <si>
    <t xml:space="preserve">1. Tjesteninu skuhati u posoljenoj vodi, ocijediti i u hladno dodati tunu, kukuruz, papriku i krastavce narezane na kockice. Sve dobro promiješati. </t>
  </si>
  <si>
    <t>2. Grašak skuhati i ocijediti.</t>
  </si>
  <si>
    <t xml:space="preserve">3. U ohlađenu tjesteninu dodati tunu, kukuruz, grašak, papriku i krastavce narezane na kockice. Sve dobro promiješati. </t>
  </si>
  <si>
    <t>2. U tijesteninu dodati sol, majonezu i kiselo vrhnje i sve zajedno dobro izmiješati.</t>
  </si>
  <si>
    <t>Vegeta</t>
  </si>
  <si>
    <t>1 kom</t>
  </si>
  <si>
    <t>100 kom</t>
  </si>
  <si>
    <t>kruška</t>
  </si>
  <si>
    <t>0.22%</t>
  </si>
  <si>
    <t>Petak: TJESTENINA S TUNOM I POVRĆEM - KRUH - SVJEŽE VOĆE</t>
  </si>
  <si>
    <t>Sadrži: riba, pšenica, bjelančevine soje, celer</t>
  </si>
  <si>
    <t>NETO 1 
OSOBA (g)</t>
  </si>
  <si>
    <t>BRUTO 1 
OSOBA (g)</t>
  </si>
  <si>
    <t>kremni namaz poput Lino lade duo</t>
  </si>
  <si>
    <t>2 ŠNITE KRUHA S KREMNIM NAMAZOM</t>
  </si>
  <si>
    <t>Čaj:</t>
  </si>
  <si>
    <t>VOĆE - 1/2 zdjelice</t>
  </si>
  <si>
    <t xml:space="preserve">       čaj (šipak ili okus po želji)</t>
  </si>
  <si>
    <t xml:space="preserve">       med</t>
  </si>
  <si>
    <t>0,4 (40 dkg)</t>
  </si>
  <si>
    <t xml:space="preserve">       voda (mL)</t>
  </si>
  <si>
    <t>200 (mL)</t>
  </si>
  <si>
    <t>20 (L)</t>
  </si>
  <si>
    <t>1. Kremni namaz namazati na dvije šnite kruha.</t>
  </si>
  <si>
    <t>2. Čaj pripremiti prema uputi na pakiranju, kad se malo ohladi zasladiti medom.</t>
  </si>
  <si>
    <t xml:space="preserve">3. Topli čaj poslužiti uz kruh s namazom. </t>
  </si>
  <si>
    <t>Sadrži: pšenica, jaja, mlijeko, orašasto voće, sezam, lješnjak, soja</t>
  </si>
  <si>
    <t>Ponedjeljak: KREMNI NAMAZ - KRUH - ČAJ - VOĆE</t>
  </si>
  <si>
    <t>kiselo vrhnje, 20% mm</t>
  </si>
  <si>
    <t>SALATA - 30 g</t>
  </si>
  <si>
    <t>ocat</t>
  </si>
  <si>
    <t>češnjak</t>
  </si>
  <si>
    <t xml:space="preserve">sol </t>
  </si>
  <si>
    <t>maslinovo ulje (mL)</t>
  </si>
  <si>
    <t>mahune, svježe</t>
  </si>
  <si>
    <t>KRUH - 1-3 šnite (prema potrebi) preporuka crni i polubijeli kruh</t>
  </si>
  <si>
    <t>piletina, file</t>
  </si>
  <si>
    <t>češnjak svježi, granule</t>
  </si>
  <si>
    <t>2/0,5</t>
  </si>
  <si>
    <t>0,2/0,05</t>
  </si>
  <si>
    <t>7.50</t>
  </si>
  <si>
    <t>3400.00</t>
  </si>
  <si>
    <t>NETO 1 
OSOBA 
(g)</t>
  </si>
  <si>
    <t>BRUTO 1 
OSOBA 
(g)</t>
  </si>
  <si>
    <t>špinat zamrznuti</t>
  </si>
  <si>
    <t>ŠPINAT - 70 g</t>
  </si>
  <si>
    <t>brašno, glatko bijelo</t>
  </si>
  <si>
    <t>mlijeko (3,2% mm)</t>
  </si>
  <si>
    <t>PIRE KRUMPIR -130 g</t>
  </si>
  <si>
    <t>vrhnje kis 20% mm</t>
  </si>
  <si>
    <t>HRENOVKA - 1 (2) kom.</t>
  </si>
  <si>
    <t>mlijeko (mL)</t>
  </si>
  <si>
    <t>VOĆE - komad</t>
  </si>
  <si>
    <t>hrenovke*</t>
  </si>
  <si>
    <t>50 (100)</t>
  </si>
  <si>
    <t>5 (10)</t>
  </si>
  <si>
    <t>jabuka</t>
  </si>
  <si>
    <t xml:space="preserve">* veličinu serviranja (i nabavu potrebne količine hrenovki) prilagoditi starosti djeteta, niži razredi 1 kom, viši razredi 2 kom. odn. prema vlastitoj procjeni </t>
  </si>
  <si>
    <t xml:space="preserve">1. Na ulju svijetlo popržiti brašno, dodati mlijeko i zakuhati. </t>
  </si>
  <si>
    <t>2. U bešamel dodati špinat, vrhnje, sol i usitnjeni češnjak i prokuhati.</t>
  </si>
  <si>
    <t>3. Posebno pripremiti pire krumpir.</t>
  </si>
  <si>
    <t>4. Špinat poslužiti s kuhanim hrenovkama i pire krumpirom.</t>
  </si>
  <si>
    <t>Sadrži: pšenica, celer</t>
  </si>
  <si>
    <t>NETO 
1 OSOBA (g)</t>
  </si>
  <si>
    <t>BRUTO 
1 OSOBA (g)</t>
  </si>
  <si>
    <t>Srijeda: ŠPINAT - PIRE KRUMPIR - HRENOVKE - KRUH - VOĆE</t>
  </si>
  <si>
    <r>
      <t>BRUTO
100 OSOBA</t>
    </r>
    <r>
      <rPr>
        <b/>
        <sz val="11"/>
        <color rgb="FFFF0000"/>
        <rFont val="Calibri"/>
        <family val="2"/>
        <charset val="238"/>
        <scheme val="minor"/>
      </rPr>
      <t xml:space="preserve"> (kg)</t>
    </r>
  </si>
  <si>
    <t>120/40</t>
  </si>
  <si>
    <t>12/4</t>
  </si>
  <si>
    <t>junetina mljevena</t>
  </si>
  <si>
    <t>GRAH S MESOM - 250g (150-160 ml)</t>
  </si>
  <si>
    <t>brašno (crno T-1100 )</t>
  </si>
  <si>
    <t>grah crveni (konzervirani, ocijeđena masa)/suhi</t>
  </si>
  <si>
    <t>kukuruz šećerac (konzervirani, ocijeđena masa)</t>
  </si>
  <si>
    <t>1. Na ulju popržiti mljevenu junetinu, začiniti.</t>
  </si>
  <si>
    <t>2. Posebno na ulju propirjati narezani luk, kockice mrkve i paprike, začiniti sa soli, Vegetom, paprom i začinskom paprikom.</t>
  </si>
  <si>
    <t>3. Dodati brašno, kratko pržiti i dodati vodu po potrebi (količina vode za gušće varivo, oko 0,5L / 10 obroka).</t>
  </si>
  <si>
    <t>4. Dodati ocijeđeni grah i kukuruz i kratko prokuhati.</t>
  </si>
  <si>
    <t>1.83</t>
  </si>
  <si>
    <t>0.12</t>
  </si>
  <si>
    <t>1.04</t>
  </si>
  <si>
    <t>VOĆE - 1 plod, srednje veličine</t>
  </si>
  <si>
    <t>CHILLI CON CARNE (VARIVO OD GRAHA S MLJEVENOM JUNETINOM) - SVJEŽE VOĆE - KRUH</t>
  </si>
  <si>
    <t>NAPOMENA: Podravka ne preuzima odgovornost za popis alergena. Popis je sastavljen prema Podravkinim proizvodima i dostupnim podacima na internetu.</t>
  </si>
  <si>
    <t>Škole se upućuju da alergene provjeravaju i putem proizvođačke dokumentacije kod nabavljača proizvoda i dopune popis ukoliko je potrebno.</t>
  </si>
  <si>
    <t>%</t>
  </si>
  <si>
    <t>1 TJEDAN</t>
  </si>
  <si>
    <r>
      <t>BRUTO 100 
OSOBA</t>
    </r>
    <r>
      <rPr>
        <b/>
        <sz val="11"/>
        <color rgb="FFFF0000"/>
        <rFont val="Calibri"/>
        <family val="2"/>
        <charset val="238"/>
        <scheme val="minor"/>
      </rPr>
      <t xml:space="preserve"> 
(kg)</t>
    </r>
  </si>
  <si>
    <t>Min 210</t>
  </si>
  <si>
    <t>Min 0,3</t>
  </si>
  <si>
    <t>Min 3,3</t>
  </si>
  <si>
    <t>Min 0,2</t>
  </si>
  <si>
    <t>Min 20</t>
  </si>
  <si>
    <t>Min 85</t>
  </si>
  <si>
    <t>Min 250</t>
  </si>
  <si>
    <t>Min 3</t>
  </si>
  <si>
    <t>Min 50</t>
  </si>
  <si>
    <t>Min 1000</t>
  </si>
  <si>
    <t>Max 345</t>
  </si>
  <si>
    <t>Min 2</t>
  </si>
  <si>
    <t xml:space="preserve">Min 15 </t>
  </si>
  <si>
    <t>Max 60</t>
  </si>
  <si>
    <t xml:space="preserve">Min 5 </t>
  </si>
  <si>
    <t>Max 12</t>
  </si>
  <si>
    <t>Max 17,5</t>
  </si>
  <si>
    <t>Max 5,5</t>
  </si>
  <si>
    <t>2 TJEDAN</t>
  </si>
  <si>
    <t>3 TJEDAN</t>
  </si>
  <si>
    <t>4 TJEDAN</t>
  </si>
  <si>
    <t>rajčica koncentrat</t>
  </si>
  <si>
    <t>paprika začinska slatka</t>
  </si>
  <si>
    <t>senf</t>
  </si>
  <si>
    <t>1. Na ulju pirjati sitno narezani luk i sitno narezanu (ili naribanu) mrkvu, dodati narezanu piletinu i pirjati uz dodavanje vode po potrebi.</t>
  </si>
  <si>
    <t>2. Dodati koncentrat rajčica, začinsku papriku, Vegetu, senf i vodu po potrebi (da se dobije gušći umak); zgusnuti prema potrebi s brašnom i prokuhati.</t>
  </si>
  <si>
    <t>0,5 (L)</t>
  </si>
  <si>
    <t>4. Mahune skuhati; ohladiti i izmiješati s preljevom za salatu</t>
  </si>
  <si>
    <t xml:space="preserve">5. Preljev: izmiješati ulje, ocat, sol i usitnjeni češnjak  </t>
  </si>
  <si>
    <t>Utorak: PILETINA U UMAKU - HAJDINSKA KAŠA - SALATA OD MAHUNA</t>
  </si>
  <si>
    <t>heljda</t>
  </si>
  <si>
    <t>3. Posebno skuhati heljdu za prilog.</t>
  </si>
  <si>
    <t>0,2 (L)</t>
  </si>
  <si>
    <t>337.50</t>
  </si>
  <si>
    <t>536.98</t>
  </si>
  <si>
    <t>27.01%</t>
  </si>
  <si>
    <t>163.24</t>
  </si>
  <si>
    <t>29.32%</t>
  </si>
  <si>
    <t>29.73</t>
  </si>
  <si>
    <t>16.61%</t>
  </si>
  <si>
    <t>37.54</t>
  </si>
  <si>
    <t>109.77%</t>
  </si>
  <si>
    <t>56.34</t>
  </si>
  <si>
    <t>20.61%</t>
  </si>
  <si>
    <t>4.65</t>
  </si>
  <si>
    <t>16.71%</t>
  </si>
  <si>
    <t>0.39</t>
  </si>
  <si>
    <t>4.59</t>
  </si>
  <si>
    <t>0.17</t>
  </si>
  <si>
    <t>0.29</t>
  </si>
  <si>
    <t>20.38</t>
  </si>
  <si>
    <t>18.30</t>
  </si>
  <si>
    <t>29.58%</t>
  </si>
  <si>
    <t>3.30</t>
  </si>
  <si>
    <t>8.61</t>
  </si>
  <si>
    <t>38.97%</t>
  </si>
  <si>
    <t>4.12</t>
  </si>
  <si>
    <t>20.74%</t>
  </si>
  <si>
    <t>0.02</t>
  </si>
  <si>
    <t>75.00</t>
  </si>
  <si>
    <t>25.00%</t>
  </si>
  <si>
    <t>195.21</t>
  </si>
  <si>
    <t>8.13%</t>
  </si>
  <si>
    <t>2246.74</t>
  </si>
  <si>
    <t>2123.06</t>
  </si>
  <si>
    <t>229.11</t>
  </si>
  <si>
    <t>127.05</t>
  </si>
  <si>
    <t>21.18%</t>
  </si>
  <si>
    <t>204.11</t>
  </si>
  <si>
    <t>1025.74</t>
  </si>
  <si>
    <t>13.43%</t>
  </si>
  <si>
    <t>0.20</t>
  </si>
  <si>
    <t>22.24%</t>
  </si>
  <si>
    <t>9.22</t>
  </si>
  <si>
    <t>76.84%</t>
  </si>
  <si>
    <t>15.52</t>
  </si>
  <si>
    <t>129.37%</t>
  </si>
  <si>
    <t>0.43</t>
  </si>
  <si>
    <t>43.07%</t>
  </si>
  <si>
    <t>0.21</t>
  </si>
  <si>
    <t>11.67%</t>
  </si>
  <si>
    <t>0.31</t>
  </si>
  <si>
    <t>1.55%</t>
  </si>
  <si>
    <t>3.61</t>
  </si>
  <si>
    <t>8.02%</t>
  </si>
  <si>
    <t>5.00</t>
  </si>
  <si>
    <t>0.10</t>
  </si>
  <si>
    <t>0.67%</t>
  </si>
  <si>
    <t>3.87</t>
  </si>
  <si>
    <t>35.18%</t>
  </si>
  <si>
    <t>30.45</t>
  </si>
  <si>
    <t>10.15%</t>
  </si>
  <si>
    <t>20.06</t>
  </si>
  <si>
    <t>33.44%</t>
  </si>
  <si>
    <t>25.92%</t>
  </si>
  <si>
    <t>41.51</t>
  </si>
  <si>
    <t>3.19%</t>
  </si>
  <si>
    <t>1.15</t>
  </si>
  <si>
    <t>4.62%</t>
  </si>
  <si>
    <t>0.24</t>
  </si>
  <si>
    <t>34.97%</t>
  </si>
  <si>
    <t>0.00</t>
  </si>
  <si>
    <t>0.25%</t>
  </si>
  <si>
    <t>0.04</t>
  </si>
  <si>
    <t>0.03%</t>
  </si>
  <si>
    <t>2.22</t>
  </si>
  <si>
    <t>27.79%</t>
  </si>
  <si>
    <t>90.57</t>
  </si>
  <si>
    <t>37.74%</t>
  </si>
  <si>
    <t>0.63</t>
  </si>
  <si>
    <t>33.03%</t>
  </si>
  <si>
    <t>0.29%</t>
  </si>
  <si>
    <t>254.16</t>
  </si>
  <si>
    <t>20.33%</t>
  </si>
  <si>
    <t>363.85</t>
  </si>
  <si>
    <t>8.09%</t>
  </si>
  <si>
    <t>24.69</t>
  </si>
  <si>
    <t>61.73%</t>
  </si>
  <si>
    <t>2936.08</t>
  </si>
  <si>
    <t>133.46%</t>
  </si>
  <si>
    <t>22.84%</t>
  </si>
  <si>
    <t>UMAK S MESOM- 170 g (1 kom.mesa + 50-60 ml umaka)</t>
  </si>
  <si>
    <t>HAJDINSKA KAŠA - 120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</si>
</sst>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A]General"/>
    <numFmt numFmtId="165" formatCode="0.0"/>
  </numFmts>
  <fonts count="3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3" tint="0.3999755851924192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theme="1" tint="0.14999847407452621"/>
      <name val="Calibri"/>
      <family val="2"/>
      <charset val="238"/>
      <scheme val="minor"/>
    </font>
    <font>
      <b/>
      <sz val="11"/>
      <color theme="9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7" fillId="0" borderId="0"/>
    <xf numFmtId="0" fontId="5" fillId="0" borderId="0"/>
    <xf numFmtId="9" fontId="22" fillId="0" borderId="0" applyFon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</cellStyleXfs>
  <cellXfs count="304">
    <xf numFmtId="0" fontId="0" fillId="0" borderId="0" xfId="0"/>
    <xf numFmtId="164" fontId="8" fillId="0" borderId="0" xfId="1" applyFont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/>
    <xf numFmtId="0" fontId="10" fillId="0" borderId="0" xfId="0" applyFont="1" applyFill="1" applyBorder="1"/>
    <xf numFmtId="0" fontId="14" fillId="0" borderId="1" xfId="0" applyFont="1" applyBorder="1"/>
    <xf numFmtId="0" fontId="11" fillId="0" borderId="0" xfId="0" applyFont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0" borderId="1" xfId="0" applyFont="1" applyBorder="1"/>
    <xf numFmtId="0" fontId="14" fillId="0" borderId="3" xfId="0" applyFont="1" applyBorder="1"/>
    <xf numFmtId="0" fontId="14" fillId="0" borderId="1" xfId="0" applyFont="1" applyFill="1" applyBorder="1" applyAlignment="1">
      <alignment horizontal="center"/>
    </xf>
    <xf numFmtId="164" fontId="12" fillId="0" borderId="3" xfId="1" applyFont="1" applyBorder="1" applyAlignment="1">
      <alignment wrapText="1"/>
    </xf>
    <xf numFmtId="0" fontId="18" fillId="0" borderId="0" xfId="0" applyFont="1" applyFill="1"/>
    <xf numFmtId="164" fontId="12" fillId="0" borderId="0" xfId="1" applyFont="1" applyFill="1"/>
    <xf numFmtId="0" fontId="14" fillId="0" borderId="0" xfId="0" applyFont="1" applyFill="1"/>
    <xf numFmtId="0" fontId="19" fillId="0" borderId="0" xfId="0" applyFont="1" applyFill="1"/>
    <xf numFmtId="0" fontId="14" fillId="0" borderId="1" xfId="0" applyFont="1" applyFill="1" applyBorder="1"/>
    <xf numFmtId="164" fontId="12" fillId="0" borderId="0" xfId="1" applyFont="1"/>
    <xf numFmtId="0" fontId="20" fillId="0" borderId="0" xfId="0" applyFont="1"/>
    <xf numFmtId="49" fontId="10" fillId="0" borderId="0" xfId="0" applyNumberFormat="1" applyFont="1"/>
    <xf numFmtId="49" fontId="26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2" fontId="10" fillId="0" borderId="0" xfId="0" applyNumberFormat="1" applyFont="1"/>
    <xf numFmtId="0" fontId="10" fillId="0" borderId="2" xfId="0" applyFont="1" applyFill="1" applyBorder="1"/>
    <xf numFmtId="0" fontId="10" fillId="0" borderId="11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/>
    </xf>
    <xf numFmtId="0" fontId="10" fillId="0" borderId="8" xfId="0" applyFont="1" applyFill="1" applyBorder="1"/>
    <xf numFmtId="0" fontId="10" fillId="0" borderId="0" xfId="0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0" fillId="0" borderId="5" xfId="0" applyFont="1" applyFill="1" applyBorder="1"/>
    <xf numFmtId="49" fontId="10" fillId="0" borderId="12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0" fontId="10" fillId="0" borderId="3" xfId="0" applyFont="1" applyFill="1" applyBorder="1"/>
    <xf numFmtId="0" fontId="10" fillId="0" borderId="11" xfId="0" applyFont="1" applyFill="1" applyBorder="1"/>
    <xf numFmtId="0" fontId="10" fillId="0" borderId="4" xfId="0" applyFont="1" applyFill="1" applyBorder="1"/>
    <xf numFmtId="0" fontId="10" fillId="0" borderId="14" xfId="0" applyFont="1" applyFill="1" applyBorder="1" applyAlignment="1">
      <alignment horizontal="center" vertical="center"/>
    </xf>
    <xf numFmtId="0" fontId="10" fillId="0" borderId="6" xfId="0" applyFont="1" applyFill="1" applyBorder="1"/>
    <xf numFmtId="49" fontId="10" fillId="0" borderId="15" xfId="0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left" vertical="center"/>
    </xf>
    <xf numFmtId="2" fontId="10" fillId="0" borderId="7" xfId="0" applyNumberFormat="1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2" fontId="10" fillId="0" borderId="9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49" fontId="11" fillId="0" borderId="3" xfId="0" applyNumberFormat="1" applyFont="1" applyBorder="1"/>
    <xf numFmtId="0" fontId="10" fillId="0" borderId="5" xfId="0" applyNumberFormat="1" applyFont="1" applyBorder="1" applyAlignment="1">
      <alignment horizontal="center"/>
    </xf>
    <xf numFmtId="49" fontId="10" fillId="0" borderId="8" xfId="0" applyNumberFormat="1" applyFont="1" applyBorder="1" applyAlignment="1">
      <alignment horizontal="center"/>
    </xf>
    <xf numFmtId="0" fontId="10" fillId="0" borderId="13" xfId="0" applyNumberFormat="1" applyFont="1" applyBorder="1" applyAlignment="1">
      <alignment horizontal="center"/>
    </xf>
    <xf numFmtId="0" fontId="10" fillId="0" borderId="8" xfId="0" applyNumberFormat="1" applyFont="1" applyBorder="1" applyAlignment="1">
      <alignment horizontal="center"/>
    </xf>
    <xf numFmtId="49" fontId="10" fillId="0" borderId="13" xfId="0" applyNumberFormat="1" applyFont="1" applyBorder="1"/>
    <xf numFmtId="2" fontId="10" fillId="0" borderId="11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10" fillId="0" borderId="11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10" fontId="10" fillId="0" borderId="12" xfId="3" applyNumberFormat="1" applyFont="1" applyBorder="1" applyAlignment="1">
      <alignment horizontal="center"/>
    </xf>
    <xf numFmtId="10" fontId="10" fillId="0" borderId="0" xfId="3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1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23" fillId="2" borderId="0" xfId="4" applyAlignment="1">
      <alignment horizontal="center"/>
    </xf>
    <xf numFmtId="0" fontId="25" fillId="4" borderId="0" xfId="6" applyAlignment="1">
      <alignment horizontal="center"/>
    </xf>
    <xf numFmtId="0" fontId="24" fillId="3" borderId="0" xfId="5" applyAlignment="1">
      <alignment horizontal="center"/>
    </xf>
    <xf numFmtId="0" fontId="8" fillId="0" borderId="3" xfId="0" applyFont="1" applyBorder="1" applyAlignment="1">
      <alignment vertical="center"/>
    </xf>
    <xf numFmtId="0" fontId="10" fillId="0" borderId="11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9" fontId="10" fillId="0" borderId="12" xfId="3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/>
    </xf>
    <xf numFmtId="9" fontId="10" fillId="0" borderId="0" xfId="3" applyFont="1" applyBorder="1" applyAlignment="1">
      <alignment horizontal="center"/>
    </xf>
    <xf numFmtId="49" fontId="10" fillId="0" borderId="12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Fill="1"/>
    <xf numFmtId="0" fontId="11" fillId="0" borderId="0" xfId="0" applyFont="1" applyBorder="1" applyAlignment="1">
      <alignment horizontal="center"/>
    </xf>
    <xf numFmtId="9" fontId="10" fillId="0" borderId="12" xfId="3" applyNumberFormat="1" applyFont="1" applyBorder="1" applyAlignment="1">
      <alignment horizontal="center"/>
    </xf>
    <xf numFmtId="0" fontId="11" fillId="0" borderId="0" xfId="0" applyFont="1" applyBorder="1"/>
    <xf numFmtId="2" fontId="10" fillId="0" borderId="11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2" fontId="10" fillId="0" borderId="0" xfId="0" applyNumberFormat="1" applyFont="1" applyBorder="1"/>
    <xf numFmtId="49" fontId="10" fillId="0" borderId="0" xfId="0" applyNumberFormat="1" applyFont="1" applyBorder="1"/>
    <xf numFmtId="10" fontId="10" fillId="0" borderId="12" xfId="0" applyNumberFormat="1" applyFont="1" applyBorder="1"/>
    <xf numFmtId="10" fontId="10" fillId="0" borderId="12" xfId="3" applyNumberFormat="1" applyFont="1" applyBorder="1"/>
    <xf numFmtId="49" fontId="11" fillId="0" borderId="4" xfId="0" applyNumberFormat="1" applyFont="1" applyBorder="1"/>
    <xf numFmtId="0" fontId="10" fillId="0" borderId="6" xfId="0" applyNumberFormat="1" applyFont="1" applyBorder="1" applyAlignment="1">
      <alignment horizontal="center"/>
    </xf>
    <xf numFmtId="0" fontId="10" fillId="0" borderId="14" xfId="0" applyNumberFormat="1" applyFont="1" applyBorder="1" applyAlignment="1">
      <alignment horizontal="center"/>
    </xf>
    <xf numFmtId="10" fontId="10" fillId="0" borderId="15" xfId="3" applyNumberFormat="1" applyFont="1" applyBorder="1" applyAlignment="1">
      <alignment horizontal="center"/>
    </xf>
    <xf numFmtId="10" fontId="10" fillId="0" borderId="14" xfId="3" applyNumberFormat="1" applyFont="1" applyBorder="1" applyAlignment="1">
      <alignment horizontal="center"/>
    </xf>
    <xf numFmtId="10" fontId="10" fillId="0" borderId="15" xfId="3" applyNumberFormat="1" applyFont="1" applyBorder="1"/>
    <xf numFmtId="49" fontId="10" fillId="0" borderId="14" xfId="0" applyNumberFormat="1" applyFont="1" applyBorder="1" applyAlignment="1">
      <alignment horizontal="center" vertical="center"/>
    </xf>
    <xf numFmtId="165" fontId="10" fillId="0" borderId="14" xfId="0" applyNumberFormat="1" applyFont="1" applyBorder="1" applyAlignment="1">
      <alignment horizontal="center" vertical="center"/>
    </xf>
    <xf numFmtId="49" fontId="11" fillId="0" borderId="0" xfId="0" applyNumberFormat="1" applyFont="1"/>
    <xf numFmtId="0" fontId="10" fillId="0" borderId="0" xfId="0" applyNumberFormat="1" applyFont="1"/>
    <xf numFmtId="0" fontId="0" fillId="0" borderId="0" xfId="0" applyAlignment="1">
      <alignment horizontal="center"/>
    </xf>
    <xf numFmtId="0" fontId="0" fillId="0" borderId="0" xfId="0" applyNumberFormat="1"/>
    <xf numFmtId="49" fontId="10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8" fillId="0" borderId="0" xfId="0" applyFont="1"/>
    <xf numFmtId="0" fontId="4" fillId="0" borderId="0" xfId="0" applyFont="1"/>
    <xf numFmtId="0" fontId="19" fillId="0" borderId="0" xfId="0" applyFont="1"/>
    <xf numFmtId="164" fontId="12" fillId="0" borderId="2" xfId="1" applyFont="1" applyBorder="1" applyAlignment="1">
      <alignment wrapText="1"/>
    </xf>
    <xf numFmtId="0" fontId="14" fillId="0" borderId="1" xfId="0" applyFont="1" applyBorder="1" applyAlignment="1">
      <alignment horizontal="center"/>
    </xf>
    <xf numFmtId="164" fontId="12" fillId="0" borderId="3" xfId="1" applyFont="1" applyBorder="1" applyAlignment="1">
      <alignment horizontal="left"/>
    </xf>
    <xf numFmtId="164" fontId="12" fillId="0" borderId="4" xfId="1" applyFont="1" applyBorder="1" applyAlignment="1">
      <alignment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/>
    <xf numFmtId="0" fontId="4" fillId="0" borderId="0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 wrapText="1"/>
    </xf>
    <xf numFmtId="164" fontId="21" fillId="0" borderId="1" xfId="1" applyFont="1" applyFill="1" applyBorder="1" applyAlignment="1">
      <alignment horizontal="center" vertical="center"/>
    </xf>
    <xf numFmtId="0" fontId="14" fillId="0" borderId="2" xfId="0" applyFont="1" applyBorder="1"/>
    <xf numFmtId="0" fontId="12" fillId="0" borderId="3" xfId="0" applyFont="1" applyFill="1" applyBorder="1" applyAlignment="1">
      <alignment vertical="center"/>
    </xf>
    <xf numFmtId="0" fontId="14" fillId="0" borderId="0" xfId="0" applyFont="1" applyFill="1" applyAlignment="1">
      <alignment horizontal="center"/>
    </xf>
    <xf numFmtId="0" fontId="12" fillId="0" borderId="3" xfId="0" applyFont="1" applyFill="1" applyBorder="1" applyAlignment="1">
      <alignment vertical="center" wrapText="1"/>
    </xf>
    <xf numFmtId="0" fontId="3" fillId="0" borderId="0" xfId="0" applyFont="1" applyBorder="1"/>
    <xf numFmtId="164" fontId="12" fillId="0" borderId="3" xfId="1" applyFont="1" applyBorder="1" applyAlignment="1"/>
    <xf numFmtId="0" fontId="14" fillId="0" borderId="0" xfId="0" applyFont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0" xfId="0" applyFont="1" applyFill="1"/>
    <xf numFmtId="0" fontId="14" fillId="0" borderId="0" xfId="0" applyFont="1" applyFill="1" applyBorder="1" applyAlignment="1"/>
    <xf numFmtId="164" fontId="1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0" xfId="0" applyNumberFormat="1"/>
    <xf numFmtId="164" fontId="12" fillId="0" borderId="0" xfId="1" applyFont="1" applyFill="1" applyAlignment="1">
      <alignment horizontal="center"/>
    </xf>
    <xf numFmtId="10" fontId="10" fillId="0" borderId="12" xfId="0" applyNumberFormat="1" applyFont="1" applyFill="1" applyBorder="1" applyAlignment="1">
      <alignment horizontal="center"/>
    </xf>
    <xf numFmtId="0" fontId="11" fillId="0" borderId="5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1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10" fontId="11" fillId="0" borderId="1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11" fillId="0" borderId="14" xfId="0" applyNumberFormat="1" applyFont="1" applyBorder="1" applyAlignment="1">
      <alignment horizontal="center"/>
    </xf>
    <xf numFmtId="10" fontId="11" fillId="0" borderId="1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165" fontId="10" fillId="0" borderId="0" xfId="3" applyNumberFormat="1" applyFont="1" applyBorder="1" applyAlignment="1">
      <alignment horizontal="center" vertical="center"/>
    </xf>
    <xf numFmtId="165" fontId="10" fillId="0" borderId="14" xfId="3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3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2" fillId="0" borderId="0" xfId="0" applyFont="1"/>
    <xf numFmtId="0" fontId="14" fillId="0" borderId="0" xfId="0" applyFont="1" applyAlignment="1">
      <alignment vertical="center"/>
    </xf>
    <xf numFmtId="0" fontId="14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" fillId="0" borderId="1" xfId="0" applyFont="1" applyBorder="1"/>
    <xf numFmtId="0" fontId="2" fillId="0" borderId="3" xfId="0" applyFont="1" applyFill="1" applyBorder="1"/>
    <xf numFmtId="0" fontId="2" fillId="0" borderId="1" xfId="0" applyFont="1" applyFill="1" applyBorder="1"/>
    <xf numFmtId="0" fontId="30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0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9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2" fontId="10" fillId="0" borderId="6" xfId="0" applyNumberFormat="1" applyFont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1" fillId="0" borderId="8" xfId="5" applyNumberFormat="1" applyFont="1" applyFill="1" applyBorder="1" applyAlignment="1">
      <alignment horizontal="center" vertical="center"/>
    </xf>
    <xf numFmtId="165" fontId="11" fillId="0" borderId="0" xfId="5" applyNumberFormat="1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 wrapText="1"/>
    </xf>
    <xf numFmtId="0" fontId="20" fillId="0" borderId="14" xfId="0" applyFont="1" applyFill="1" applyBorder="1" applyAlignment="1"/>
    <xf numFmtId="164" fontId="21" fillId="0" borderId="14" xfId="1" applyFont="1" applyFill="1" applyBorder="1" applyAlignment="1">
      <alignment vertical="center" wrapText="1"/>
    </xf>
    <xf numFmtId="0" fontId="20" fillId="0" borderId="3" xfId="0" applyFont="1" applyBorder="1" applyAlignment="1">
      <alignment horizontal="center" vertical="center"/>
    </xf>
    <xf numFmtId="0" fontId="14" fillId="0" borderId="1" xfId="2" applyFont="1" applyBorder="1"/>
    <xf numFmtId="0" fontId="14" fillId="0" borderId="1" xfId="2" applyFont="1" applyFill="1" applyBorder="1" applyAlignment="1">
      <alignment horizontal="center"/>
    </xf>
    <xf numFmtId="164" fontId="12" fillId="0" borderId="3" xfId="1" applyFont="1" applyFill="1" applyBorder="1" applyAlignment="1">
      <alignment horizontal="left"/>
    </xf>
    <xf numFmtId="164" fontId="12" fillId="0" borderId="3" xfId="1" applyFont="1" applyFill="1" applyBorder="1"/>
    <xf numFmtId="16" fontId="14" fillId="0" borderId="1" xfId="0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/>
    </xf>
    <xf numFmtId="0" fontId="14" fillId="0" borderId="3" xfId="0" applyFont="1" applyFill="1" applyBorder="1"/>
    <xf numFmtId="0" fontId="14" fillId="0" borderId="7" xfId="0" applyFont="1" applyFill="1" applyBorder="1" applyAlignment="1">
      <alignment horizontal="center" wrapText="1"/>
    </xf>
    <xf numFmtId="0" fontId="14" fillId="0" borderId="3" xfId="0" applyFont="1" applyBorder="1" applyAlignment="1">
      <alignment wrapText="1"/>
    </xf>
    <xf numFmtId="0" fontId="14" fillId="0" borderId="3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0" xfId="2" applyFont="1" applyBorder="1"/>
    <xf numFmtId="0" fontId="14" fillId="0" borderId="0" xfId="0" applyFont="1" applyBorder="1" applyAlignment="1"/>
    <xf numFmtId="9" fontId="11" fillId="0" borderId="12" xfId="0" applyNumberFormat="1" applyFont="1" applyBorder="1" applyAlignment="1">
      <alignment horizontal="center"/>
    </xf>
    <xf numFmtId="165" fontId="10" fillId="0" borderId="8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7" fillId="0" borderId="0" xfId="0" applyFont="1"/>
    <xf numFmtId="0" fontId="10" fillId="0" borderId="10" xfId="0" applyNumberFormat="1" applyFont="1" applyBorder="1" applyAlignment="1">
      <alignment horizontal="center" vertical="center"/>
    </xf>
    <xf numFmtId="165" fontId="23" fillId="2" borderId="12" xfId="4" applyNumberFormat="1" applyBorder="1" applyAlignment="1">
      <alignment horizontal="center" vertical="center"/>
    </xf>
    <xf numFmtId="165" fontId="25" fillId="4" borderId="12" xfId="6" applyNumberFormat="1" applyBorder="1" applyAlignment="1">
      <alignment horizontal="center" vertical="center"/>
    </xf>
    <xf numFmtId="165" fontId="24" fillId="3" borderId="12" xfId="5" applyNumberFormat="1" applyBorder="1" applyAlignment="1">
      <alignment horizontal="center" vertical="center"/>
    </xf>
    <xf numFmtId="165" fontId="23" fillId="2" borderId="15" xfId="4" applyNumberFormat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/>
    </xf>
    <xf numFmtId="0" fontId="14" fillId="0" borderId="4" xfId="0" applyFont="1" applyBorder="1"/>
    <xf numFmtId="0" fontId="27" fillId="0" borderId="5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8" fillId="6" borderId="0" xfId="0" applyFont="1" applyFill="1" applyBorder="1" applyAlignment="1">
      <alignment horizontal="center" vertical="center"/>
    </xf>
    <xf numFmtId="9" fontId="10" fillId="0" borderId="0" xfId="3" applyFont="1" applyBorder="1" applyAlignment="1">
      <alignment horizontal="center" vertical="center"/>
    </xf>
    <xf numFmtId="165" fontId="25" fillId="4" borderId="15" xfId="6" applyNumberFormat="1" applyBorder="1" applyAlignment="1">
      <alignment horizontal="center" vertical="center"/>
    </xf>
    <xf numFmtId="165" fontId="23" fillId="2" borderId="12" xfId="4" applyNumberForma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Fill="1" applyBorder="1"/>
    <xf numFmtId="0" fontId="1" fillId="0" borderId="3" xfId="0" applyFont="1" applyBorder="1"/>
    <xf numFmtId="0" fontId="1" fillId="0" borderId="0" xfId="0" applyFont="1" applyFill="1" applyBorder="1"/>
    <xf numFmtId="0" fontId="1" fillId="0" borderId="0" xfId="0" applyFont="1"/>
    <xf numFmtId="164" fontId="8" fillId="0" borderId="0" xfId="1" applyFont="1" applyFill="1" applyAlignment="1">
      <alignment horizontal="center"/>
    </xf>
    <xf numFmtId="164" fontId="8" fillId="0" borderId="0" xfId="1" applyFont="1" applyFill="1"/>
    <xf numFmtId="0" fontId="21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10" xfId="0" applyFont="1" applyFill="1" applyBorder="1" applyAlignment="1">
      <alignment horizontal="center"/>
    </xf>
    <xf numFmtId="164" fontId="13" fillId="0" borderId="3" xfId="1" applyFont="1" applyFill="1" applyBorder="1" applyAlignment="1"/>
    <xf numFmtId="0" fontId="1" fillId="0" borderId="7" xfId="0" applyFont="1" applyFill="1" applyBorder="1" applyAlignment="1">
      <alignment horizontal="center"/>
    </xf>
    <xf numFmtId="164" fontId="12" fillId="0" borderId="3" xfId="1" applyFont="1" applyFill="1" applyBorder="1" applyAlignment="1">
      <alignment wrapText="1"/>
    </xf>
    <xf numFmtId="0" fontId="11" fillId="0" borderId="1" xfId="0" applyFont="1" applyFill="1" applyBorder="1" applyAlignment="1">
      <alignment horizontal="center"/>
    </xf>
    <xf numFmtId="0" fontId="10" fillId="0" borderId="0" xfId="0" applyFont="1" applyFill="1"/>
    <xf numFmtId="0" fontId="30" fillId="0" borderId="7" xfId="0" applyFont="1" applyFill="1" applyBorder="1" applyAlignment="1">
      <alignment horizontal="center"/>
    </xf>
    <xf numFmtId="0" fontId="2" fillId="0" borderId="4" xfId="0" applyFont="1" applyFill="1" applyBorder="1"/>
    <xf numFmtId="0" fontId="4" fillId="0" borderId="0" xfId="0" applyFont="1" applyFill="1"/>
    <xf numFmtId="2" fontId="26" fillId="0" borderId="7" xfId="0" applyNumberFormat="1" applyFont="1" applyBorder="1" applyAlignment="1">
      <alignment horizontal="center" vertical="center"/>
    </xf>
    <xf numFmtId="2" fontId="26" fillId="0" borderId="8" xfId="0" applyNumberFormat="1" applyFont="1" applyBorder="1" applyAlignment="1">
      <alignment horizontal="center" vertical="center"/>
    </xf>
    <xf numFmtId="2" fontId="26" fillId="0" borderId="9" xfId="0" applyNumberFormat="1" applyFont="1" applyBorder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/>
    </xf>
    <xf numFmtId="49" fontId="26" fillId="0" borderId="5" xfId="0" applyNumberFormat="1" applyFont="1" applyBorder="1" applyAlignment="1">
      <alignment horizontal="center" vertical="center"/>
    </xf>
    <xf numFmtId="49" fontId="26" fillId="0" borderId="8" xfId="0" applyNumberFormat="1" applyFont="1" applyBorder="1" applyAlignment="1">
      <alignment horizontal="center" vertical="center"/>
    </xf>
    <xf numFmtId="49" fontId="26" fillId="0" borderId="9" xfId="0" applyNumberFormat="1" applyFont="1" applyBorder="1" applyAlignment="1">
      <alignment horizontal="center" vertical="center"/>
    </xf>
    <xf numFmtId="49" fontId="26" fillId="0" borderId="7" xfId="0" applyNumberFormat="1" applyFont="1" applyBorder="1" applyAlignment="1">
      <alignment horizontal="center" vertical="center"/>
    </xf>
    <xf numFmtId="165" fontId="23" fillId="2" borderId="5" xfId="4" applyNumberFormat="1" applyBorder="1" applyAlignment="1">
      <alignment horizontal="center" vertical="center"/>
    </xf>
    <xf numFmtId="165" fontId="23" fillId="2" borderId="8" xfId="4" applyNumberFormat="1" applyBorder="1" applyAlignment="1">
      <alignment horizontal="center" vertical="center"/>
    </xf>
    <xf numFmtId="165" fontId="23" fillId="2" borderId="13" xfId="4" applyNumberFormat="1" applyBorder="1" applyAlignment="1">
      <alignment horizontal="center" vertical="center"/>
    </xf>
    <xf numFmtId="165" fontId="23" fillId="2" borderId="11" xfId="4" applyNumberFormat="1" applyBorder="1" applyAlignment="1">
      <alignment horizontal="center" vertical="center"/>
    </xf>
    <xf numFmtId="165" fontId="23" fillId="2" borderId="0" xfId="4" applyNumberFormat="1" applyBorder="1" applyAlignment="1">
      <alignment horizontal="center" vertical="center"/>
    </xf>
    <xf numFmtId="165" fontId="23" fillId="2" borderId="12" xfId="4" applyNumberFormat="1" applyBorder="1" applyAlignment="1">
      <alignment horizontal="center" vertical="center"/>
    </xf>
    <xf numFmtId="165" fontId="23" fillId="2" borderId="6" xfId="4" applyNumberFormat="1" applyBorder="1" applyAlignment="1">
      <alignment horizontal="center" vertical="center"/>
    </xf>
    <xf numFmtId="165" fontId="23" fillId="2" borderId="14" xfId="4" applyNumberFormat="1" applyBorder="1" applyAlignment="1">
      <alignment horizontal="center" vertical="center"/>
    </xf>
    <xf numFmtId="165" fontId="23" fillId="2" borderId="15" xfId="4" applyNumberForma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2" fontId="26" fillId="0" borderId="5" xfId="0" applyNumberFormat="1" applyFont="1" applyFill="1" applyBorder="1" applyAlignment="1">
      <alignment horizontal="center" vertical="center"/>
    </xf>
    <xf numFmtId="2" fontId="26" fillId="0" borderId="8" xfId="0" applyNumberFormat="1" applyFont="1" applyFill="1" applyBorder="1" applyAlignment="1">
      <alignment horizontal="center" vertical="center"/>
    </xf>
    <xf numFmtId="2" fontId="26" fillId="0" borderId="13" xfId="0" applyNumberFormat="1" applyFont="1" applyFill="1" applyBorder="1" applyAlignment="1">
      <alignment horizontal="center" vertical="center"/>
    </xf>
    <xf numFmtId="2" fontId="26" fillId="0" borderId="7" xfId="0" applyNumberFormat="1" applyFont="1" applyFill="1" applyBorder="1" applyAlignment="1">
      <alignment horizontal="center" vertical="center"/>
    </xf>
    <xf numFmtId="2" fontId="26" fillId="0" borderId="10" xfId="0" applyNumberFormat="1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horizontal="center" vertical="center"/>
    </xf>
    <xf numFmtId="165" fontId="25" fillId="4" borderId="6" xfId="6" applyNumberFormat="1" applyBorder="1" applyAlignment="1">
      <alignment horizontal="center" vertical="center"/>
    </xf>
    <xf numFmtId="165" fontId="25" fillId="4" borderId="14" xfId="6" applyNumberFormat="1" applyBorder="1" applyAlignment="1">
      <alignment horizontal="center" vertical="center"/>
    </xf>
    <xf numFmtId="165" fontId="25" fillId="4" borderId="15" xfId="6" applyNumberFormat="1" applyBorder="1" applyAlignment="1">
      <alignment horizontal="center" vertical="center"/>
    </xf>
  </cellXfs>
  <cellStyles count="7">
    <cellStyle name="Dobro" xfId="4" builtinId="26"/>
    <cellStyle name="Excel Built-in Normal" xfId="1"/>
    <cellStyle name="Loše" xfId="5" builtinId="27"/>
    <cellStyle name="Neutralno" xfId="6" builtinId="28"/>
    <cellStyle name="Normal 2" xfId="2"/>
    <cellStyle name="Normalno" xfId="0" builtinId="0"/>
    <cellStyle name="Postotak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G24"/>
  <sheetViews>
    <sheetView tabSelected="1" zoomScaleNormal="100" workbookViewId="0">
      <selection activeCell="B23" sqref="B23"/>
    </sheetView>
  </sheetViews>
  <sheetFormatPr defaultRowHeight="13.2" x14ac:dyDescent="0.25"/>
  <cols>
    <col min="2" max="2" width="32.6640625" customWidth="1"/>
    <col min="3" max="5" width="11.6640625" customWidth="1"/>
    <col min="6" max="6" width="36.88671875" customWidth="1"/>
  </cols>
  <sheetData>
    <row r="1" spans="2:7" ht="13.8" x14ac:dyDescent="0.3">
      <c r="B1" s="7"/>
    </row>
    <row r="2" spans="2:7" ht="15" customHeight="1" x14ac:dyDescent="0.3">
      <c r="B2" s="195" t="s">
        <v>209</v>
      </c>
      <c r="C2" s="195"/>
      <c r="D2" s="195"/>
      <c r="E2" s="195"/>
      <c r="F2" s="195"/>
      <c r="G2" s="17"/>
    </row>
    <row r="3" spans="2:7" ht="14.4" x14ac:dyDescent="0.3">
      <c r="B3" s="193"/>
      <c r="C3" s="170"/>
      <c r="D3" s="170"/>
      <c r="E3" s="170"/>
      <c r="F3" s="170"/>
      <c r="G3" s="17"/>
    </row>
    <row r="4" spans="2:7" ht="28.8" x14ac:dyDescent="0.3">
      <c r="B4" s="171" t="s">
        <v>0</v>
      </c>
      <c r="C4" s="172" t="s">
        <v>193</v>
      </c>
      <c r="D4" s="172" t="s">
        <v>194</v>
      </c>
      <c r="E4" s="173" t="s">
        <v>168</v>
      </c>
      <c r="F4" s="174" t="s">
        <v>9</v>
      </c>
      <c r="G4" s="17"/>
    </row>
    <row r="5" spans="2:7" ht="12.75" customHeight="1" x14ac:dyDescent="0.3">
      <c r="B5" s="175" t="s">
        <v>195</v>
      </c>
      <c r="C5" s="176">
        <v>50</v>
      </c>
      <c r="D5" s="176">
        <v>50</v>
      </c>
      <c r="E5" s="177">
        <v>5</v>
      </c>
      <c r="F5" s="178"/>
      <c r="G5" s="17"/>
    </row>
    <row r="6" spans="2:7" ht="12.75" customHeight="1" x14ac:dyDescent="0.3">
      <c r="B6" s="175" t="s">
        <v>13</v>
      </c>
      <c r="C6" s="176">
        <v>90</v>
      </c>
      <c r="D6" s="176">
        <v>90</v>
      </c>
      <c r="E6" s="177">
        <v>9</v>
      </c>
      <c r="F6" s="179" t="s">
        <v>196</v>
      </c>
      <c r="G6" s="17"/>
    </row>
    <row r="7" spans="2:7" ht="12.75" customHeight="1" x14ac:dyDescent="0.3">
      <c r="B7" s="175"/>
      <c r="C7" s="176"/>
      <c r="D7" s="176"/>
      <c r="E7" s="177"/>
      <c r="F7" s="180"/>
      <c r="G7" s="17"/>
    </row>
    <row r="8" spans="2:7" ht="12.75" customHeight="1" x14ac:dyDescent="0.3">
      <c r="B8" s="175" t="s">
        <v>197</v>
      </c>
      <c r="C8" s="176"/>
      <c r="D8" s="176"/>
      <c r="E8" s="177"/>
      <c r="F8" s="180" t="s">
        <v>198</v>
      </c>
      <c r="G8" s="17"/>
    </row>
    <row r="9" spans="2:7" ht="12.75" customHeight="1" x14ac:dyDescent="0.3">
      <c r="B9" s="168" t="s">
        <v>199</v>
      </c>
      <c r="C9" s="128">
        <v>1.5</v>
      </c>
      <c r="D9" s="181">
        <v>1.5</v>
      </c>
      <c r="E9" s="182">
        <v>0.15</v>
      </c>
      <c r="F9" s="180"/>
      <c r="G9" s="17"/>
    </row>
    <row r="10" spans="2:7" ht="12.75" customHeight="1" x14ac:dyDescent="0.3">
      <c r="B10" s="168" t="s">
        <v>200</v>
      </c>
      <c r="C10" s="128">
        <v>4</v>
      </c>
      <c r="D10" s="183">
        <v>4</v>
      </c>
      <c r="E10" s="184" t="s">
        <v>201</v>
      </c>
      <c r="F10" s="138" t="s">
        <v>11</v>
      </c>
      <c r="G10" s="17"/>
    </row>
    <row r="11" spans="2:7" ht="12.75" customHeight="1" x14ac:dyDescent="0.3">
      <c r="B11" s="168" t="s">
        <v>202</v>
      </c>
      <c r="C11" s="128" t="s">
        <v>203</v>
      </c>
      <c r="D11" s="181" t="s">
        <v>203</v>
      </c>
      <c r="E11" s="182" t="s">
        <v>204</v>
      </c>
      <c r="F11" s="140" t="s">
        <v>12</v>
      </c>
      <c r="G11" s="17"/>
    </row>
    <row r="12" spans="2:7" ht="12.75" customHeight="1" x14ac:dyDescent="0.3">
      <c r="B12" s="185"/>
      <c r="C12" s="181"/>
      <c r="D12" s="181"/>
      <c r="E12" s="182"/>
      <c r="F12" s="194"/>
      <c r="G12" s="17"/>
    </row>
    <row r="13" spans="2:7" ht="12.75" customHeight="1" x14ac:dyDescent="0.3">
      <c r="B13" s="185"/>
      <c r="C13" s="181"/>
      <c r="D13" s="181"/>
      <c r="E13" s="182"/>
      <c r="F13" s="169"/>
      <c r="G13" s="17"/>
    </row>
    <row r="14" spans="2:7" ht="14.4" x14ac:dyDescent="0.3">
      <c r="B14" s="170"/>
      <c r="C14" s="170"/>
      <c r="D14" s="170"/>
      <c r="E14" s="170"/>
      <c r="F14" s="170"/>
      <c r="G14" s="17"/>
    </row>
    <row r="15" spans="2:7" ht="14.4" x14ac:dyDescent="0.3">
      <c r="B15" s="186" t="s">
        <v>1</v>
      </c>
      <c r="C15" s="187"/>
      <c r="D15" s="170"/>
      <c r="E15" s="170"/>
      <c r="F15" s="188"/>
      <c r="G15" s="17"/>
    </row>
    <row r="16" spans="2:7" ht="14.4" x14ac:dyDescent="0.3">
      <c r="B16" s="170" t="s">
        <v>205</v>
      </c>
      <c r="C16" s="189"/>
      <c r="D16" s="170"/>
      <c r="E16" s="170"/>
      <c r="F16" s="190"/>
      <c r="G16" s="17"/>
    </row>
    <row r="17" spans="2:7" ht="14.4" x14ac:dyDescent="0.3">
      <c r="B17" s="126" t="s">
        <v>206</v>
      </c>
      <c r="C17" s="189"/>
      <c r="D17" s="170"/>
      <c r="E17" s="170"/>
      <c r="F17" s="191"/>
      <c r="G17" s="17"/>
    </row>
    <row r="18" spans="2:7" ht="14.4" x14ac:dyDescent="0.3">
      <c r="B18" s="170" t="s">
        <v>207</v>
      </c>
      <c r="C18" s="189"/>
      <c r="D18" s="170"/>
      <c r="E18" s="170"/>
      <c r="F18" s="192"/>
      <c r="G18" s="126"/>
    </row>
    <row r="19" spans="2:7" ht="14.4" x14ac:dyDescent="0.3">
      <c r="B19" s="126"/>
      <c r="C19" s="126"/>
      <c r="D19" s="126"/>
      <c r="E19" s="126"/>
      <c r="F19" s="126"/>
      <c r="G19" s="126"/>
    </row>
    <row r="20" spans="2:7" ht="14.4" x14ac:dyDescent="0.3">
      <c r="B20" s="118" t="s">
        <v>14</v>
      </c>
      <c r="C20" s="126"/>
      <c r="D20" s="126"/>
      <c r="E20" s="126"/>
      <c r="F20" s="126"/>
      <c r="G20" s="126"/>
    </row>
    <row r="21" spans="2:7" ht="14.4" x14ac:dyDescent="0.3">
      <c r="B21" s="126" t="s">
        <v>208</v>
      </c>
      <c r="C21" s="126"/>
      <c r="D21" s="126"/>
      <c r="E21" s="126"/>
      <c r="F21" s="126"/>
      <c r="G21" s="126"/>
    </row>
    <row r="22" spans="2:7" ht="14.4" x14ac:dyDescent="0.3">
      <c r="B22" s="126"/>
      <c r="C22" s="126"/>
      <c r="D22" s="126"/>
      <c r="E22" s="126"/>
      <c r="F22" s="126"/>
      <c r="G22" s="126"/>
    </row>
    <row r="23" spans="2:7" ht="14.4" x14ac:dyDescent="0.3">
      <c r="B23" s="243" t="s">
        <v>265</v>
      </c>
      <c r="C23" s="126"/>
      <c r="D23" s="126"/>
      <c r="E23" s="126"/>
      <c r="F23" s="126"/>
      <c r="G23" s="126"/>
    </row>
    <row r="24" spans="2:7" ht="14.4" x14ac:dyDescent="0.3">
      <c r="B24" s="243" t="s">
        <v>266</v>
      </c>
      <c r="C24" s="126"/>
      <c r="D24" s="126"/>
      <c r="E24" s="126"/>
      <c r="F24" s="126"/>
      <c r="G24" s="126"/>
    </row>
  </sheetData>
  <pageMargins left="0.7" right="0.7" top="0.75" bottom="0.75" header="0.3" footer="0.3"/>
  <pageSetup paperSize="9" orientation="landscape" r:id="rId1"/>
  <headerFooter>
    <oddHeader>&amp;L&amp;"-,Regular"&amp;12PODRAVKA d.d.&amp;R&amp;"-,Regular"ŠK.GOD. 2019/20.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L53"/>
  <sheetViews>
    <sheetView zoomScaleNormal="100" workbookViewId="0">
      <selection activeCell="F17" sqref="F17"/>
    </sheetView>
  </sheetViews>
  <sheetFormatPr defaultColWidth="9.109375" defaultRowHeight="13.8" x14ac:dyDescent="0.3"/>
  <cols>
    <col min="1" max="1" width="9.109375" style="2"/>
    <col min="2" max="2" width="30.44140625" style="2" customWidth="1"/>
    <col min="3" max="5" width="11.6640625" style="206" customWidth="1"/>
    <col min="6" max="6" width="57.6640625" style="273" customWidth="1"/>
    <col min="7" max="16384" width="9.109375" style="2"/>
  </cols>
  <sheetData>
    <row r="1" spans="2:12" x14ac:dyDescent="0.3">
      <c r="D1" s="263"/>
      <c r="E1" s="263"/>
      <c r="F1" s="264"/>
    </row>
    <row r="2" spans="2:12" ht="12.75" customHeight="1" x14ac:dyDescent="0.3">
      <c r="B2" s="118" t="s">
        <v>299</v>
      </c>
      <c r="C2" s="207"/>
      <c r="D2" s="139"/>
      <c r="E2" s="139"/>
      <c r="F2" s="203"/>
      <c r="G2" s="126"/>
      <c r="H2" s="126"/>
      <c r="I2"/>
      <c r="J2"/>
      <c r="K2"/>
      <c r="L2"/>
    </row>
    <row r="3" spans="2:12" ht="14.4" x14ac:dyDescent="0.3">
      <c r="B3" s="120"/>
      <c r="C3" s="209"/>
      <c r="D3" s="211"/>
      <c r="E3" s="211"/>
      <c r="F3" s="203"/>
      <c r="G3" s="126"/>
      <c r="H3" s="126"/>
      <c r="I3"/>
      <c r="J3"/>
      <c r="K3"/>
      <c r="L3"/>
    </row>
    <row r="4" spans="2:12" ht="30" customHeight="1" x14ac:dyDescent="0.3">
      <c r="B4" s="171" t="s">
        <v>0</v>
      </c>
      <c r="C4" s="135" t="s">
        <v>193</v>
      </c>
      <c r="D4" s="135" t="s">
        <v>194</v>
      </c>
      <c r="E4" s="249" t="s">
        <v>168</v>
      </c>
      <c r="F4" s="265" t="s">
        <v>9</v>
      </c>
      <c r="G4" s="126"/>
      <c r="H4" s="126"/>
      <c r="I4"/>
      <c r="J4"/>
      <c r="K4"/>
      <c r="L4"/>
    </row>
    <row r="5" spans="2:12" ht="15" customHeight="1" x14ac:dyDescent="0.3">
      <c r="B5" s="196" t="s">
        <v>218</v>
      </c>
      <c r="C5" s="200">
        <v>100</v>
      </c>
      <c r="D5" s="13">
        <v>100</v>
      </c>
      <c r="E5" s="266">
        <v>10</v>
      </c>
      <c r="F5" s="267"/>
      <c r="G5" s="126"/>
      <c r="H5" s="126"/>
      <c r="I5"/>
      <c r="J5"/>
      <c r="K5"/>
      <c r="L5"/>
    </row>
    <row r="6" spans="2:12" ht="14.4" x14ac:dyDescent="0.3">
      <c r="B6" s="260" t="s">
        <v>5</v>
      </c>
      <c r="C6" s="13">
        <v>0.65</v>
      </c>
      <c r="D6" s="200">
        <v>0.65</v>
      </c>
      <c r="E6" s="268">
        <v>6.5000000000000002E-2</v>
      </c>
      <c r="F6" s="269" t="s">
        <v>391</v>
      </c>
      <c r="G6" s="126"/>
      <c r="H6" s="126"/>
      <c r="I6"/>
      <c r="J6"/>
      <c r="K6"/>
      <c r="L6"/>
    </row>
    <row r="7" spans="2:12" ht="15" customHeight="1" x14ac:dyDescent="0.3">
      <c r="B7" s="196" t="s">
        <v>10</v>
      </c>
      <c r="C7" s="200">
        <v>10</v>
      </c>
      <c r="D7" s="200">
        <v>10</v>
      </c>
      <c r="E7" s="266">
        <v>1</v>
      </c>
      <c r="F7" s="197"/>
      <c r="G7" s="126"/>
      <c r="H7" s="126"/>
      <c r="I7"/>
      <c r="J7"/>
      <c r="K7"/>
      <c r="L7"/>
    </row>
    <row r="8" spans="2:12" ht="15" customHeight="1" x14ac:dyDescent="0.3">
      <c r="B8" s="196" t="s">
        <v>164</v>
      </c>
      <c r="C8" s="200">
        <v>5</v>
      </c>
      <c r="D8" s="200">
        <v>5</v>
      </c>
      <c r="E8" s="270" t="s">
        <v>296</v>
      </c>
      <c r="F8" s="271" t="s">
        <v>392</v>
      </c>
      <c r="G8" s="126"/>
      <c r="H8" s="126"/>
      <c r="I8"/>
      <c r="J8"/>
      <c r="K8"/>
      <c r="L8"/>
    </row>
    <row r="9" spans="2:12" ht="15" customHeight="1" x14ac:dyDescent="0.3">
      <c r="B9" s="258" t="s">
        <v>6</v>
      </c>
      <c r="C9" s="200">
        <v>10</v>
      </c>
      <c r="D9" s="200">
        <v>12.5</v>
      </c>
      <c r="E9" s="266">
        <v>1.25</v>
      </c>
      <c r="F9" s="197"/>
      <c r="G9" s="126"/>
      <c r="H9" s="126"/>
      <c r="I9"/>
      <c r="J9"/>
      <c r="K9"/>
      <c r="L9"/>
    </row>
    <row r="10" spans="2:12" ht="15" customHeight="1" x14ac:dyDescent="0.3">
      <c r="B10" s="259" t="s">
        <v>291</v>
      </c>
      <c r="C10" s="200">
        <v>2</v>
      </c>
      <c r="D10" s="200">
        <v>2</v>
      </c>
      <c r="E10" s="266">
        <v>0.2</v>
      </c>
      <c r="F10" s="197" t="s">
        <v>211</v>
      </c>
      <c r="G10" s="126"/>
      <c r="H10" s="126"/>
      <c r="I10"/>
      <c r="J10"/>
      <c r="K10"/>
      <c r="L10"/>
    </row>
    <row r="11" spans="2:12" ht="15" customHeight="1" x14ac:dyDescent="0.3">
      <c r="B11" s="258" t="s">
        <v>186</v>
      </c>
      <c r="C11" s="272">
        <v>0.5</v>
      </c>
      <c r="D11" s="200">
        <v>0.5</v>
      </c>
      <c r="E11" s="266">
        <v>0.05</v>
      </c>
      <c r="F11" s="197"/>
      <c r="G11" s="126"/>
      <c r="H11" s="126"/>
      <c r="I11"/>
      <c r="J11"/>
      <c r="K11"/>
      <c r="L11"/>
    </row>
    <row r="12" spans="2:12" ht="15" customHeight="1" x14ac:dyDescent="0.3">
      <c r="B12" s="258" t="s">
        <v>292</v>
      </c>
      <c r="C12" s="272">
        <v>0.3</v>
      </c>
      <c r="D12" s="200">
        <v>0.3</v>
      </c>
      <c r="E12" s="266">
        <v>0.03</v>
      </c>
      <c r="F12" s="138" t="s">
        <v>217</v>
      </c>
      <c r="G12" s="126"/>
      <c r="H12" s="126"/>
      <c r="I12"/>
      <c r="J12"/>
      <c r="K12"/>
      <c r="L12"/>
    </row>
    <row r="13" spans="2:12" ht="15" customHeight="1" x14ac:dyDescent="0.3">
      <c r="B13" s="258" t="s">
        <v>293</v>
      </c>
      <c r="C13" s="272">
        <v>1</v>
      </c>
      <c r="D13" s="200">
        <v>1</v>
      </c>
      <c r="E13" s="266">
        <v>0.1</v>
      </c>
      <c r="F13" s="197"/>
      <c r="G13" s="126"/>
      <c r="H13" s="126"/>
      <c r="I13"/>
      <c r="J13"/>
      <c r="K13"/>
      <c r="L13"/>
    </row>
    <row r="14" spans="2:12" ht="15" customHeight="1" x14ac:dyDescent="0.3">
      <c r="B14" s="196"/>
      <c r="C14" s="200"/>
      <c r="D14" s="200"/>
      <c r="E14" s="266"/>
      <c r="F14" s="197"/>
      <c r="G14" s="126"/>
      <c r="H14" s="126"/>
      <c r="I14"/>
      <c r="J14"/>
      <c r="K14"/>
      <c r="L14"/>
    </row>
    <row r="15" spans="2:12" ht="15" customHeight="1" x14ac:dyDescent="0.3">
      <c r="B15" s="258" t="s">
        <v>300</v>
      </c>
      <c r="C15" s="200">
        <v>30</v>
      </c>
      <c r="D15" s="200">
        <v>30</v>
      </c>
      <c r="E15" s="266">
        <v>3</v>
      </c>
      <c r="F15" s="140"/>
      <c r="G15" s="126"/>
      <c r="H15" s="126"/>
      <c r="I15"/>
      <c r="J15"/>
      <c r="K15"/>
      <c r="L15"/>
    </row>
    <row r="16" spans="2:12" ht="15" customHeight="1" x14ac:dyDescent="0.3">
      <c r="B16" s="258" t="s">
        <v>5</v>
      </c>
      <c r="C16" s="200">
        <v>0.6</v>
      </c>
      <c r="D16" s="200">
        <v>0.4</v>
      </c>
      <c r="E16" s="266">
        <v>0.04</v>
      </c>
      <c r="F16" s="140"/>
      <c r="G16" s="126"/>
      <c r="H16" s="126"/>
      <c r="I16"/>
      <c r="J16"/>
      <c r="K16"/>
      <c r="L16"/>
    </row>
    <row r="17" spans="2:12" ht="15" customHeight="1" x14ac:dyDescent="0.3">
      <c r="B17" s="258" t="s">
        <v>3</v>
      </c>
      <c r="C17" s="200">
        <v>2</v>
      </c>
      <c r="D17" s="200">
        <v>2.5</v>
      </c>
      <c r="E17" s="266">
        <v>0.25</v>
      </c>
      <c r="F17" s="140"/>
      <c r="G17" s="126"/>
      <c r="H17" s="126"/>
      <c r="I17"/>
      <c r="J17"/>
      <c r="K17"/>
      <c r="L17"/>
    </row>
    <row r="18" spans="2:12" ht="15" customHeight="1" x14ac:dyDescent="0.3">
      <c r="B18" s="258" t="s">
        <v>164</v>
      </c>
      <c r="C18" s="200">
        <v>2</v>
      </c>
      <c r="D18" s="200">
        <v>2</v>
      </c>
      <c r="E18" s="270" t="s">
        <v>302</v>
      </c>
      <c r="F18" s="140"/>
      <c r="G18" s="126"/>
      <c r="H18" s="126"/>
      <c r="I18"/>
      <c r="J18"/>
      <c r="K18"/>
      <c r="L18"/>
    </row>
    <row r="19" spans="2:12" ht="15" customHeight="1" x14ac:dyDescent="0.3">
      <c r="B19" s="196"/>
      <c r="C19" s="200"/>
      <c r="D19" s="200"/>
      <c r="E19" s="266"/>
      <c r="F19" s="271"/>
      <c r="G19" s="126"/>
      <c r="H19" s="126"/>
      <c r="I19"/>
      <c r="J19"/>
      <c r="K19"/>
      <c r="L19"/>
    </row>
    <row r="20" spans="2:12" ht="15" customHeight="1" x14ac:dyDescent="0.3">
      <c r="B20" s="196" t="s">
        <v>216</v>
      </c>
      <c r="C20" s="200">
        <v>30</v>
      </c>
      <c r="D20" s="200">
        <v>30</v>
      </c>
      <c r="E20" s="266">
        <v>3</v>
      </c>
      <c r="F20" s="271"/>
      <c r="G20" s="126"/>
      <c r="H20" s="126"/>
      <c r="I20"/>
      <c r="J20"/>
      <c r="K20"/>
      <c r="L20"/>
    </row>
    <row r="21" spans="2:12" ht="15" customHeight="1" x14ac:dyDescent="0.3">
      <c r="B21" s="196" t="s">
        <v>215</v>
      </c>
      <c r="C21" s="200">
        <v>2</v>
      </c>
      <c r="D21" s="200">
        <v>2</v>
      </c>
      <c r="E21" s="266">
        <v>0.2</v>
      </c>
      <c r="F21" s="197"/>
      <c r="G21" s="126"/>
      <c r="H21" s="126"/>
      <c r="I21"/>
      <c r="J21"/>
      <c r="K21"/>
      <c r="L21"/>
    </row>
    <row r="22" spans="2:12" ht="15" customHeight="1" x14ac:dyDescent="0.3">
      <c r="B22" s="196" t="s">
        <v>212</v>
      </c>
      <c r="C22" s="200">
        <v>0.3</v>
      </c>
      <c r="D22" s="200">
        <v>0.3</v>
      </c>
      <c r="E22" s="266">
        <v>0.03</v>
      </c>
      <c r="F22" s="197"/>
      <c r="G22" s="126"/>
      <c r="H22" s="126"/>
      <c r="I22"/>
      <c r="J22"/>
      <c r="K22"/>
      <c r="L22"/>
    </row>
    <row r="23" spans="2:12" ht="15" customHeight="1" x14ac:dyDescent="0.3">
      <c r="B23" s="196" t="s">
        <v>219</v>
      </c>
      <c r="C23" s="200" t="s">
        <v>220</v>
      </c>
      <c r="D23" s="200" t="s">
        <v>220</v>
      </c>
      <c r="E23" s="266" t="s">
        <v>221</v>
      </c>
      <c r="F23" s="197"/>
      <c r="G23" s="126"/>
      <c r="H23" s="126"/>
      <c r="I23"/>
      <c r="J23"/>
      <c r="K23"/>
      <c r="L23"/>
    </row>
    <row r="24" spans="2:12" ht="15" customHeight="1" x14ac:dyDescent="0.3">
      <c r="B24" s="198" t="s">
        <v>214</v>
      </c>
      <c r="C24" s="200">
        <v>0.15</v>
      </c>
      <c r="D24" s="200">
        <v>0.15</v>
      </c>
      <c r="E24" s="266">
        <v>1.4999999999999999E-2</v>
      </c>
      <c r="F24" s="197"/>
      <c r="G24" s="126"/>
      <c r="H24" s="126"/>
      <c r="I24"/>
      <c r="J24"/>
      <c r="K24"/>
      <c r="L24"/>
    </row>
    <row r="25" spans="2:12" ht="15" customHeight="1" x14ac:dyDescent="0.3">
      <c r="B25" s="198"/>
      <c r="C25" s="200"/>
      <c r="D25" s="200"/>
      <c r="E25" s="266"/>
      <c r="F25" s="197"/>
      <c r="G25" s="126"/>
      <c r="H25" s="126"/>
      <c r="I25"/>
      <c r="J25"/>
      <c r="K25"/>
      <c r="L25"/>
    </row>
    <row r="26" spans="2:12" ht="15" customHeight="1" x14ac:dyDescent="0.3">
      <c r="B26" s="196" t="s">
        <v>13</v>
      </c>
      <c r="C26" s="200">
        <v>45</v>
      </c>
      <c r="D26" s="200">
        <v>45</v>
      </c>
      <c r="E26" s="266">
        <v>4.5</v>
      </c>
      <c r="F26" s="197"/>
      <c r="G26" s="126"/>
      <c r="H26" s="126"/>
      <c r="I26"/>
      <c r="J26"/>
      <c r="K26"/>
      <c r="L26"/>
    </row>
    <row r="27" spans="2:12" ht="15" customHeight="1" x14ac:dyDescent="0.3">
      <c r="B27" s="199"/>
      <c r="C27" s="201"/>
      <c r="D27" s="201"/>
      <c r="E27" s="274"/>
      <c r="F27" s="275"/>
      <c r="G27" s="126"/>
      <c r="H27" s="126"/>
      <c r="I27"/>
      <c r="J27"/>
      <c r="K27"/>
      <c r="L27"/>
    </row>
    <row r="28" spans="2:12" ht="15" customHeight="1" x14ac:dyDescent="0.3">
      <c r="B28" s="192"/>
      <c r="C28" s="202"/>
      <c r="D28" s="202"/>
      <c r="E28" s="202"/>
      <c r="F28" s="205"/>
      <c r="G28" s="126"/>
      <c r="H28" s="126"/>
      <c r="I28"/>
      <c r="J28"/>
      <c r="K28"/>
      <c r="L28"/>
    </row>
    <row r="29" spans="2:12" ht="15" customHeight="1" x14ac:dyDescent="0.3">
      <c r="B29" s="21" t="s">
        <v>1</v>
      </c>
      <c r="C29" s="211"/>
      <c r="D29" s="211"/>
      <c r="E29" s="211"/>
      <c r="F29" s="204"/>
      <c r="G29" s="126"/>
      <c r="H29" s="126"/>
      <c r="I29"/>
      <c r="J29"/>
      <c r="K29"/>
      <c r="L29"/>
    </row>
    <row r="30" spans="2:12" ht="15" customHeight="1" x14ac:dyDescent="0.3">
      <c r="B30" s="126" t="s">
        <v>294</v>
      </c>
      <c r="C30" s="204"/>
      <c r="D30" s="211"/>
      <c r="E30" s="211"/>
      <c r="F30" s="204"/>
      <c r="G30" s="126"/>
      <c r="H30" s="126"/>
      <c r="I30"/>
      <c r="J30"/>
      <c r="K30"/>
      <c r="L30"/>
    </row>
    <row r="31" spans="2:12" ht="14.4" x14ac:dyDescent="0.3">
      <c r="B31" s="262" t="s">
        <v>295</v>
      </c>
      <c r="C31" s="211"/>
      <c r="D31" s="211"/>
      <c r="E31" s="211"/>
      <c r="F31" s="204"/>
      <c r="G31" s="126"/>
      <c r="H31" s="126"/>
      <c r="I31"/>
      <c r="J31"/>
      <c r="K31"/>
      <c r="L31"/>
    </row>
    <row r="32" spans="2:12" ht="14.4" x14ac:dyDescent="0.3">
      <c r="B32" s="261" t="s">
        <v>301</v>
      </c>
      <c r="C32" s="204"/>
      <c r="D32" s="211"/>
      <c r="E32" s="211"/>
      <c r="F32" s="204"/>
      <c r="G32" s="126"/>
      <c r="H32" s="126"/>
      <c r="I32"/>
      <c r="J32"/>
      <c r="K32"/>
      <c r="L32"/>
    </row>
    <row r="33" spans="2:12" ht="14.4" x14ac:dyDescent="0.3">
      <c r="B33" s="262" t="s">
        <v>297</v>
      </c>
      <c r="C33" s="211"/>
      <c r="D33" s="211"/>
      <c r="E33" s="211"/>
      <c r="F33" s="204"/>
      <c r="G33" s="126"/>
      <c r="H33" s="126"/>
      <c r="I33"/>
      <c r="J33"/>
      <c r="K33"/>
      <c r="L33"/>
    </row>
    <row r="34" spans="2:12" ht="14.4" x14ac:dyDescent="0.3">
      <c r="B34" s="262" t="s">
        <v>298</v>
      </c>
      <c r="C34" s="211"/>
      <c r="D34" s="211"/>
      <c r="E34" s="211"/>
      <c r="F34" s="204"/>
      <c r="G34" s="126"/>
      <c r="H34" s="126"/>
      <c r="I34"/>
      <c r="J34"/>
      <c r="K34"/>
      <c r="L34"/>
    </row>
    <row r="35" spans="2:12" ht="14.4" x14ac:dyDescent="0.3">
      <c r="C35" s="211"/>
      <c r="D35" s="211"/>
      <c r="E35" s="211"/>
      <c r="F35" s="204"/>
      <c r="G35" s="126"/>
      <c r="H35" s="126"/>
      <c r="I35"/>
      <c r="J35"/>
      <c r="K35"/>
      <c r="L35"/>
    </row>
    <row r="36" spans="2:12" ht="14.4" x14ac:dyDescent="0.3">
      <c r="B36" s="21" t="s">
        <v>14</v>
      </c>
      <c r="C36" s="139"/>
      <c r="D36" s="139"/>
      <c r="E36" s="139"/>
      <c r="F36" s="17"/>
      <c r="G36" s="126"/>
      <c r="H36" s="126"/>
      <c r="I36"/>
      <c r="J36"/>
      <c r="K36"/>
    </row>
    <row r="37" spans="2:12" ht="14.4" x14ac:dyDescent="0.3">
      <c r="B37" s="126" t="s">
        <v>244</v>
      </c>
      <c r="C37" s="211"/>
      <c r="D37" s="211"/>
      <c r="E37" s="204"/>
      <c r="F37" s="203"/>
      <c r="G37" s="192"/>
      <c r="H37" s="192"/>
      <c r="I37"/>
      <c r="J37"/>
      <c r="K37"/>
    </row>
    <row r="38" spans="2:12" ht="14.4" x14ac:dyDescent="0.3">
      <c r="B38" s="126" t="s">
        <v>15</v>
      </c>
      <c r="C38" s="212"/>
      <c r="D38" s="212"/>
      <c r="E38" s="127"/>
      <c r="F38" s="276"/>
      <c r="G38" s="119"/>
      <c r="H38" s="119"/>
      <c r="I38"/>
      <c r="J38"/>
      <c r="K38"/>
    </row>
    <row r="39" spans="2:12" ht="14.4" x14ac:dyDescent="0.3">
      <c r="B39" s="262"/>
      <c r="E39" s="8"/>
      <c r="I39"/>
      <c r="J39"/>
      <c r="K39"/>
    </row>
    <row r="40" spans="2:12" x14ac:dyDescent="0.3">
      <c r="B40" s="243" t="s">
        <v>265</v>
      </c>
      <c r="E40" s="8"/>
      <c r="I40"/>
      <c r="J40"/>
      <c r="K40"/>
    </row>
    <row r="41" spans="2:12" x14ac:dyDescent="0.3">
      <c r="B41" s="243" t="s">
        <v>266</v>
      </c>
      <c r="E41" s="9"/>
      <c r="I41"/>
      <c r="J41"/>
      <c r="K41"/>
    </row>
    <row r="42" spans="2:12" x14ac:dyDescent="0.3">
      <c r="E42" s="9"/>
      <c r="I42"/>
      <c r="J42"/>
      <c r="K42"/>
    </row>
    <row r="43" spans="2:12" x14ac:dyDescent="0.3">
      <c r="E43" s="9"/>
      <c r="I43"/>
      <c r="J43"/>
      <c r="K43"/>
    </row>
    <row r="44" spans="2:12" x14ac:dyDescent="0.3">
      <c r="E44" s="9"/>
      <c r="I44"/>
      <c r="J44"/>
      <c r="K44"/>
    </row>
    <row r="45" spans="2:12" x14ac:dyDescent="0.3">
      <c r="E45" s="9"/>
      <c r="I45"/>
      <c r="J45"/>
      <c r="K45"/>
    </row>
    <row r="46" spans="2:12" x14ac:dyDescent="0.3">
      <c r="E46" s="8"/>
      <c r="I46"/>
      <c r="J46"/>
      <c r="K46"/>
    </row>
    <row r="47" spans="2:12" x14ac:dyDescent="0.3">
      <c r="I47"/>
      <c r="J47"/>
      <c r="K47"/>
    </row>
    <row r="48" spans="2:12" x14ac:dyDescent="0.3">
      <c r="I48"/>
      <c r="J48"/>
      <c r="K48"/>
    </row>
    <row r="49" spans="9:11" x14ac:dyDescent="0.3">
      <c r="I49"/>
      <c r="J49"/>
      <c r="K49"/>
    </row>
    <row r="50" spans="9:11" x14ac:dyDescent="0.3">
      <c r="I50"/>
      <c r="J50"/>
      <c r="K50"/>
    </row>
    <row r="51" spans="9:11" x14ac:dyDescent="0.3">
      <c r="I51"/>
      <c r="J51"/>
      <c r="K51"/>
    </row>
    <row r="52" spans="9:11" x14ac:dyDescent="0.3">
      <c r="I52"/>
      <c r="J52"/>
      <c r="K52"/>
    </row>
    <row r="53" spans="9:11" x14ac:dyDescent="0.3">
      <c r="I53"/>
      <c r="J53"/>
      <c r="K53"/>
    </row>
  </sheetData>
  <pageMargins left="0.7" right="0.7" top="0.75" bottom="0.75" header="0.3" footer="0.3"/>
  <pageSetup paperSize="9" orientation="landscape" r:id="rId1"/>
  <headerFooter>
    <oddHeader>&amp;L&amp;"-,Regular"&amp;12PODRAVKA d.d.&amp;C&amp;"-,Regular"&amp;11
&amp;R&amp;"-,Regular"ŠK.GOD. 2019/20
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L47"/>
  <sheetViews>
    <sheetView zoomScaleNormal="100" workbookViewId="0">
      <selection activeCell="B35" sqref="B35:B36"/>
    </sheetView>
  </sheetViews>
  <sheetFormatPr defaultColWidth="9.109375" defaultRowHeight="14.4" x14ac:dyDescent="0.3"/>
  <cols>
    <col min="1" max="1" width="9.109375" style="2"/>
    <col min="2" max="2" width="30" style="131" customWidth="1"/>
    <col min="3" max="3" width="13.33203125" style="146" customWidth="1"/>
    <col min="4" max="4" width="13.33203125" style="131" customWidth="1"/>
    <col min="5" max="5" width="15.109375" style="149" customWidth="1"/>
    <col min="6" max="6" width="35.109375" style="131" customWidth="1"/>
    <col min="7" max="8" width="9.109375" style="131"/>
    <col min="9" max="16384" width="9.109375" style="2"/>
  </cols>
  <sheetData>
    <row r="1" spans="2:12" x14ac:dyDescent="0.3">
      <c r="D1" s="20"/>
      <c r="E1" s="148"/>
      <c r="F1" s="20"/>
    </row>
    <row r="2" spans="2:12" x14ac:dyDescent="0.3">
      <c r="B2" s="118" t="s">
        <v>247</v>
      </c>
      <c r="C2" s="118"/>
      <c r="D2" s="126"/>
      <c r="E2" s="126"/>
      <c r="F2" s="126"/>
      <c r="G2" s="192"/>
      <c r="H2" s="126"/>
      <c r="I2" s="126"/>
      <c r="J2" s="126"/>
      <c r="K2" s="126"/>
      <c r="L2" s="126"/>
    </row>
    <row r="3" spans="2:12" x14ac:dyDescent="0.3">
      <c r="B3" s="217"/>
      <c r="C3" s="218"/>
      <c r="D3" s="219"/>
      <c r="E3" s="219"/>
      <c r="F3" s="220"/>
      <c r="G3" s="192"/>
      <c r="H3" s="126"/>
      <c r="I3" s="126"/>
      <c r="J3" s="126"/>
      <c r="K3" s="126"/>
      <c r="L3" s="126"/>
    </row>
    <row r="4" spans="2:12" ht="38.25" customHeight="1" x14ac:dyDescent="0.3">
      <c r="B4" s="221" t="s">
        <v>0</v>
      </c>
      <c r="C4" s="228" t="s">
        <v>245</v>
      </c>
      <c r="D4" s="228" t="s">
        <v>246</v>
      </c>
      <c r="E4" s="229" t="s">
        <v>248</v>
      </c>
      <c r="F4" s="228" t="s">
        <v>9</v>
      </c>
      <c r="G4" s="192"/>
      <c r="H4" s="126"/>
      <c r="I4" s="126"/>
      <c r="J4" s="126"/>
      <c r="K4" s="126"/>
      <c r="L4" s="126"/>
    </row>
    <row r="5" spans="2:12" ht="12.75" customHeight="1" x14ac:dyDescent="0.3">
      <c r="B5" s="222" t="s">
        <v>226</v>
      </c>
      <c r="C5" s="223">
        <v>30</v>
      </c>
      <c r="D5" s="122">
        <v>30</v>
      </c>
      <c r="E5" s="122">
        <v>3</v>
      </c>
      <c r="F5" s="121"/>
      <c r="G5" s="192"/>
      <c r="H5" s="126"/>
      <c r="I5" s="126"/>
      <c r="J5" s="126"/>
      <c r="K5" s="126"/>
      <c r="L5" s="126"/>
    </row>
    <row r="6" spans="2:12" ht="12.75" customHeight="1" x14ac:dyDescent="0.3">
      <c r="B6" s="222" t="s">
        <v>2</v>
      </c>
      <c r="C6" s="223">
        <v>5</v>
      </c>
      <c r="D6" s="122">
        <v>5</v>
      </c>
      <c r="E6" s="230">
        <v>0.5</v>
      </c>
      <c r="F6" s="224" t="s">
        <v>227</v>
      </c>
      <c r="G6" s="192"/>
      <c r="H6" s="126"/>
      <c r="I6" s="126"/>
      <c r="J6" s="126"/>
      <c r="K6" s="126"/>
      <c r="L6" s="126"/>
    </row>
    <row r="7" spans="2:12" ht="12.75" customHeight="1" x14ac:dyDescent="0.3">
      <c r="B7" s="6" t="s">
        <v>228</v>
      </c>
      <c r="C7" s="223">
        <v>3</v>
      </c>
      <c r="D7" s="122">
        <v>3</v>
      </c>
      <c r="E7" s="230">
        <v>0.3</v>
      </c>
      <c r="F7" s="12"/>
      <c r="G7" s="192"/>
      <c r="H7" s="126"/>
      <c r="I7" s="126"/>
      <c r="J7" s="126"/>
      <c r="K7" s="126"/>
      <c r="L7" s="126"/>
    </row>
    <row r="8" spans="2:12" ht="12.75" customHeight="1" x14ac:dyDescent="0.3">
      <c r="B8" s="222" t="s">
        <v>229</v>
      </c>
      <c r="C8" s="223">
        <v>20</v>
      </c>
      <c r="D8" s="122">
        <v>20</v>
      </c>
      <c r="E8" s="230">
        <v>2</v>
      </c>
      <c r="F8" s="231" t="s">
        <v>230</v>
      </c>
      <c r="G8" s="192"/>
      <c r="H8" s="126"/>
      <c r="I8" s="126"/>
      <c r="J8" s="126"/>
      <c r="K8" s="126"/>
      <c r="L8" s="126"/>
    </row>
    <row r="9" spans="2:12" ht="12.75" customHeight="1" x14ac:dyDescent="0.3">
      <c r="B9" s="222" t="s">
        <v>231</v>
      </c>
      <c r="C9" s="223">
        <v>15</v>
      </c>
      <c r="D9" s="122">
        <v>15</v>
      </c>
      <c r="E9" s="230">
        <v>1.5</v>
      </c>
      <c r="F9" s="12"/>
      <c r="G9" s="192"/>
      <c r="H9" s="126"/>
      <c r="I9" s="126"/>
      <c r="J9" s="126"/>
      <c r="K9" s="126"/>
      <c r="L9" s="126"/>
    </row>
    <row r="10" spans="2:12" ht="12.75" customHeight="1" x14ac:dyDescent="0.3">
      <c r="B10" s="222" t="s">
        <v>213</v>
      </c>
      <c r="C10" s="223">
        <v>0.35</v>
      </c>
      <c r="D10" s="122">
        <v>0.4</v>
      </c>
      <c r="E10" s="230">
        <v>0.04</v>
      </c>
      <c r="F10" s="231" t="s">
        <v>232</v>
      </c>
      <c r="G10" s="192"/>
      <c r="H10" s="126"/>
      <c r="I10" s="126"/>
      <c r="J10" s="126"/>
      <c r="K10" s="126"/>
      <c r="L10" s="126"/>
    </row>
    <row r="11" spans="2:12" ht="12.75" customHeight="1" x14ac:dyDescent="0.3">
      <c r="B11" s="222" t="s">
        <v>5</v>
      </c>
      <c r="C11" s="223">
        <v>0.8</v>
      </c>
      <c r="D11" s="122">
        <v>0.8</v>
      </c>
      <c r="E11" s="230">
        <v>0.08</v>
      </c>
      <c r="F11" s="12"/>
      <c r="G11" s="192"/>
      <c r="H11" s="126"/>
      <c r="I11" s="126"/>
      <c r="J11" s="126"/>
      <c r="K11" s="126"/>
      <c r="L11" s="126"/>
    </row>
    <row r="12" spans="2:12" ht="12.75" customHeight="1" x14ac:dyDescent="0.3">
      <c r="B12" s="222"/>
      <c r="C12" s="223"/>
      <c r="D12" s="122"/>
      <c r="E12" s="230"/>
      <c r="F12" s="138" t="s">
        <v>11</v>
      </c>
      <c r="G12" s="192"/>
      <c r="H12" s="126"/>
      <c r="I12" s="126"/>
      <c r="J12" s="126"/>
      <c r="K12" s="126"/>
      <c r="L12" s="126"/>
    </row>
    <row r="13" spans="2:12" ht="12.75" customHeight="1" x14ac:dyDescent="0.3">
      <c r="B13" s="6" t="s">
        <v>8</v>
      </c>
      <c r="C13" s="13">
        <v>150</v>
      </c>
      <c r="D13" s="13">
        <v>200</v>
      </c>
      <c r="E13" s="232">
        <v>20</v>
      </c>
      <c r="F13" s="140" t="s">
        <v>12</v>
      </c>
      <c r="G13" s="192"/>
      <c r="H13" s="126"/>
      <c r="I13" s="126"/>
      <c r="J13" s="126"/>
      <c r="K13" s="126"/>
      <c r="L13" s="126"/>
    </row>
    <row r="14" spans="2:12" ht="12.75" customHeight="1" x14ac:dyDescent="0.3">
      <c r="B14" s="6" t="s">
        <v>233</v>
      </c>
      <c r="C14" s="13">
        <v>25</v>
      </c>
      <c r="D14" s="13">
        <v>25</v>
      </c>
      <c r="E14" s="232">
        <v>2.5</v>
      </c>
      <c r="F14" s="233"/>
      <c r="G14" s="192"/>
      <c r="H14" s="126"/>
      <c r="I14" s="126"/>
      <c r="J14" s="126"/>
      <c r="K14" s="126"/>
      <c r="L14" s="126"/>
    </row>
    <row r="15" spans="2:12" ht="12.75" customHeight="1" x14ac:dyDescent="0.3">
      <c r="B15" s="6" t="s">
        <v>210</v>
      </c>
      <c r="C15" s="13">
        <v>13</v>
      </c>
      <c r="D15" s="13">
        <v>13</v>
      </c>
      <c r="E15" s="232">
        <v>1.3</v>
      </c>
      <c r="F15" s="225" t="s">
        <v>234</v>
      </c>
      <c r="G15" s="192"/>
      <c r="H15" s="126"/>
      <c r="I15" s="126"/>
      <c r="J15" s="126"/>
      <c r="K15" s="126"/>
      <c r="L15" s="126"/>
    </row>
    <row r="16" spans="2:12" ht="12.75" customHeight="1" x14ac:dyDescent="0.3">
      <c r="B16" s="6" t="s">
        <v>5</v>
      </c>
      <c r="C16" s="13">
        <v>1</v>
      </c>
      <c r="D16" s="13">
        <v>1</v>
      </c>
      <c r="E16" s="232">
        <v>0.1</v>
      </c>
      <c r="F16" s="233"/>
      <c r="G16" s="192"/>
      <c r="H16" s="126"/>
      <c r="I16" s="126"/>
      <c r="J16" s="126"/>
      <c r="K16" s="126"/>
      <c r="L16" s="126"/>
    </row>
    <row r="17" spans="2:12" ht="12.75" customHeight="1" x14ac:dyDescent="0.3">
      <c r="B17" s="6"/>
      <c r="C17" s="13"/>
      <c r="D17" s="13"/>
      <c r="E17" s="232"/>
      <c r="F17" s="233"/>
      <c r="G17" s="192"/>
      <c r="H17" s="126"/>
      <c r="I17" s="126"/>
      <c r="J17" s="126"/>
      <c r="K17" s="126"/>
      <c r="L17" s="126"/>
    </row>
    <row r="18" spans="2:12" ht="12.75" customHeight="1" x14ac:dyDescent="0.3">
      <c r="B18" s="222" t="s">
        <v>235</v>
      </c>
      <c r="C18" s="223" t="s">
        <v>236</v>
      </c>
      <c r="D18" s="226" t="s">
        <v>236</v>
      </c>
      <c r="E18" s="129" t="s">
        <v>237</v>
      </c>
      <c r="F18" s="14"/>
      <c r="G18" s="192"/>
      <c r="H18" s="126"/>
      <c r="I18" s="126"/>
      <c r="J18" s="126"/>
      <c r="K18" s="126"/>
      <c r="L18" s="126"/>
    </row>
    <row r="19" spans="2:12" ht="12.75" customHeight="1" x14ac:dyDescent="0.3">
      <c r="B19" s="222"/>
      <c r="C19" s="223"/>
      <c r="D19" s="122"/>
      <c r="E19" s="122"/>
      <c r="F19" s="14"/>
      <c r="G19" s="192"/>
      <c r="H19" s="126"/>
      <c r="I19" s="126"/>
      <c r="J19" s="126"/>
      <c r="K19" s="126"/>
      <c r="L19" s="126"/>
    </row>
    <row r="20" spans="2:12" ht="12.75" customHeight="1" x14ac:dyDescent="0.3">
      <c r="B20" s="6" t="s">
        <v>13</v>
      </c>
      <c r="C20" s="13">
        <v>45</v>
      </c>
      <c r="D20" s="122">
        <v>45</v>
      </c>
      <c r="E20" s="129">
        <v>4.5</v>
      </c>
      <c r="F20" s="234"/>
      <c r="G20" s="192"/>
      <c r="H20" s="126"/>
      <c r="I20" s="126"/>
      <c r="J20" s="126"/>
      <c r="K20" s="126"/>
      <c r="L20" s="126"/>
    </row>
    <row r="21" spans="2:12" ht="12.75" customHeight="1" x14ac:dyDescent="0.3">
      <c r="B21" s="222"/>
      <c r="C21" s="223"/>
      <c r="D21" s="122"/>
      <c r="E21" s="122"/>
      <c r="F21" s="14"/>
      <c r="G21" s="192"/>
      <c r="H21" s="126"/>
      <c r="I21" s="126"/>
      <c r="J21" s="126"/>
      <c r="K21" s="126"/>
      <c r="L21" s="126"/>
    </row>
    <row r="22" spans="2:12" ht="12.75" customHeight="1" x14ac:dyDescent="0.3">
      <c r="B22" s="6" t="s">
        <v>238</v>
      </c>
      <c r="C22" s="13" t="s">
        <v>187</v>
      </c>
      <c r="D22" s="122" t="s">
        <v>187</v>
      </c>
      <c r="E22" s="122" t="s">
        <v>188</v>
      </c>
      <c r="F22" s="235"/>
      <c r="G22" s="192"/>
      <c r="H22" s="126"/>
      <c r="I22" s="126"/>
      <c r="J22" s="126"/>
      <c r="K22" s="126"/>
      <c r="L22" s="126"/>
    </row>
    <row r="23" spans="2:12" ht="12.75" customHeight="1" x14ac:dyDescent="0.3">
      <c r="B23" s="236" t="s">
        <v>239</v>
      </c>
      <c r="C23" s="227"/>
      <c r="D23" s="126"/>
      <c r="E23" s="126"/>
      <c r="F23" s="125"/>
      <c r="G23" s="192"/>
      <c r="H23" s="126"/>
      <c r="I23" s="126"/>
      <c r="J23" s="126"/>
      <c r="K23" s="126"/>
      <c r="L23" s="126"/>
    </row>
    <row r="24" spans="2:12" ht="12.75" customHeight="1" x14ac:dyDescent="0.3">
      <c r="B24" s="236"/>
      <c r="C24" s="227"/>
      <c r="D24" s="126"/>
      <c r="E24" s="126"/>
      <c r="F24" s="125"/>
      <c r="G24" s="192"/>
      <c r="H24" s="126"/>
      <c r="I24" s="126"/>
      <c r="J24" s="126"/>
      <c r="K24" s="126"/>
      <c r="L24" s="126"/>
    </row>
    <row r="25" spans="2:12" x14ac:dyDescent="0.3">
      <c r="B25" s="21" t="s">
        <v>1</v>
      </c>
      <c r="C25" s="126"/>
      <c r="D25" s="126"/>
      <c r="E25" s="126"/>
      <c r="F25" s="125"/>
      <c r="G25" s="192"/>
      <c r="H25" s="126"/>
      <c r="I25" s="126"/>
      <c r="J25" s="126"/>
      <c r="K25" s="126"/>
      <c r="L25" s="126"/>
    </row>
    <row r="26" spans="2:12" x14ac:dyDescent="0.3">
      <c r="B26" s="237" t="s">
        <v>240</v>
      </c>
      <c r="C26" s="126"/>
      <c r="D26" s="126"/>
      <c r="E26" s="227"/>
      <c r="F26" s="125"/>
      <c r="G26" s="192"/>
      <c r="H26" s="126"/>
      <c r="I26" s="126"/>
      <c r="J26" s="126"/>
      <c r="K26" s="126"/>
      <c r="L26" s="126"/>
    </row>
    <row r="27" spans="2:12" x14ac:dyDescent="0.3">
      <c r="B27" s="126" t="s">
        <v>241</v>
      </c>
      <c r="C27" s="130"/>
      <c r="D27" s="126"/>
      <c r="E27" s="227"/>
      <c r="F27" s="125"/>
      <c r="G27" s="192"/>
      <c r="H27" s="126"/>
      <c r="I27" s="126"/>
      <c r="J27" s="126"/>
      <c r="K27" s="126"/>
      <c r="L27" s="126"/>
    </row>
    <row r="28" spans="2:12" x14ac:dyDescent="0.3">
      <c r="B28" s="126" t="s">
        <v>242</v>
      </c>
      <c r="C28" s="130"/>
      <c r="D28" s="126"/>
      <c r="E28" s="227"/>
      <c r="F28" s="125"/>
      <c r="G28" s="192"/>
      <c r="H28" s="126"/>
      <c r="I28" s="126"/>
      <c r="J28" s="126"/>
      <c r="K28" s="126"/>
      <c r="L28" s="126"/>
    </row>
    <row r="29" spans="2:12" x14ac:dyDescent="0.3">
      <c r="B29" s="126" t="s">
        <v>243</v>
      </c>
      <c r="C29" s="130"/>
      <c r="D29" s="126"/>
      <c r="E29" s="227"/>
      <c r="F29" s="125"/>
      <c r="G29" s="192"/>
      <c r="H29" s="126"/>
      <c r="I29" s="126"/>
      <c r="J29" s="126"/>
      <c r="K29" s="126"/>
      <c r="L29" s="126"/>
    </row>
    <row r="30" spans="2:12" x14ac:dyDescent="0.3">
      <c r="B30" s="126"/>
      <c r="C30" s="126"/>
      <c r="D30" s="126"/>
      <c r="E30" s="126"/>
      <c r="F30" s="126"/>
      <c r="G30" s="192"/>
      <c r="H30" s="126"/>
      <c r="I30" s="126"/>
      <c r="J30" s="126"/>
      <c r="K30" s="126"/>
      <c r="L30" s="126"/>
    </row>
    <row r="31" spans="2:12" x14ac:dyDescent="0.3">
      <c r="B31" s="21" t="s">
        <v>14</v>
      </c>
      <c r="C31" s="126"/>
      <c r="D31" s="126"/>
      <c r="E31" s="126"/>
      <c r="F31" s="126"/>
      <c r="G31" s="126"/>
      <c r="H31" s="126"/>
      <c r="I31" s="126"/>
      <c r="J31" s="126"/>
      <c r="K31" s="126"/>
      <c r="L31" s="126"/>
    </row>
    <row r="32" spans="2:12" x14ac:dyDescent="0.3">
      <c r="B32" s="126" t="s">
        <v>244</v>
      </c>
      <c r="C32" s="126"/>
      <c r="D32" s="126"/>
      <c r="E32" s="126"/>
      <c r="F32" s="126"/>
      <c r="G32" s="126"/>
      <c r="H32" s="126"/>
      <c r="I32" s="126"/>
      <c r="J32" s="126"/>
      <c r="K32" s="126"/>
      <c r="L32" s="126"/>
    </row>
    <row r="33" spans="2:12" x14ac:dyDescent="0.3">
      <c r="B33" s="126" t="s">
        <v>15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</row>
    <row r="34" spans="2:12" x14ac:dyDescent="0.3">
      <c r="B34" s="126"/>
      <c r="C34" s="203"/>
      <c r="D34" s="192"/>
      <c r="E34" s="210"/>
      <c r="F34" s="192"/>
      <c r="G34" s="192"/>
      <c r="H34" s="192"/>
      <c r="I34" s="192"/>
      <c r="J34" s="192"/>
      <c r="K34" s="192"/>
      <c r="L34" s="192"/>
    </row>
    <row r="35" spans="2:12" x14ac:dyDescent="0.3">
      <c r="B35" s="243" t="s">
        <v>265</v>
      </c>
      <c r="C35" s="203"/>
      <c r="D35" s="192"/>
      <c r="E35" s="210"/>
      <c r="F35" s="192"/>
      <c r="G35" s="192"/>
      <c r="H35" s="192"/>
      <c r="I35" s="192"/>
      <c r="J35" s="192"/>
      <c r="K35" s="192"/>
      <c r="L35" s="192"/>
    </row>
    <row r="36" spans="2:12" x14ac:dyDescent="0.3">
      <c r="B36" s="243" t="s">
        <v>266</v>
      </c>
      <c r="C36" s="203"/>
      <c r="D36" s="192"/>
      <c r="E36" s="204"/>
      <c r="F36" s="192"/>
      <c r="G36" s="192"/>
      <c r="H36" s="192"/>
      <c r="I36" s="192"/>
      <c r="J36" s="192"/>
      <c r="K36" s="192"/>
      <c r="L36" s="192"/>
    </row>
    <row r="37" spans="2:12" x14ac:dyDescent="0.3">
      <c r="B37" s="192"/>
      <c r="C37" s="203"/>
      <c r="D37" s="192"/>
      <c r="E37" s="204"/>
      <c r="F37" s="192"/>
      <c r="G37" s="192"/>
      <c r="H37" s="192"/>
      <c r="I37" s="192"/>
      <c r="J37" s="192"/>
      <c r="K37" s="192"/>
      <c r="L37" s="192"/>
    </row>
    <row r="38" spans="2:12" x14ac:dyDescent="0.3">
      <c r="B38" s="192"/>
      <c r="C38" s="203"/>
      <c r="D38" s="192"/>
      <c r="E38" s="204"/>
      <c r="F38" s="192"/>
      <c r="G38" s="192"/>
      <c r="H38" s="192"/>
      <c r="I38" s="192"/>
      <c r="J38" s="192"/>
      <c r="K38" s="192"/>
      <c r="L38" s="192"/>
    </row>
    <row r="39" spans="2:12" x14ac:dyDescent="0.3">
      <c r="B39" s="192"/>
      <c r="C39" s="203"/>
      <c r="D39" s="192"/>
      <c r="E39" s="204"/>
      <c r="F39" s="192"/>
      <c r="G39" s="192"/>
      <c r="H39" s="192"/>
      <c r="I39" s="192"/>
      <c r="J39" s="192"/>
      <c r="K39" s="192"/>
      <c r="L39" s="192"/>
    </row>
    <row r="40" spans="2:12" x14ac:dyDescent="0.3">
      <c r="B40" s="192"/>
      <c r="C40" s="203"/>
      <c r="D40" s="192"/>
      <c r="E40" s="204"/>
      <c r="F40" s="192"/>
      <c r="G40" s="192"/>
      <c r="H40" s="192"/>
      <c r="I40" s="192"/>
      <c r="J40" s="192"/>
      <c r="K40" s="192"/>
      <c r="L40" s="192"/>
    </row>
    <row r="41" spans="2:12" x14ac:dyDescent="0.3">
      <c r="B41" s="192"/>
      <c r="C41" s="203"/>
      <c r="D41" s="192"/>
      <c r="E41" s="204"/>
      <c r="F41" s="192"/>
      <c r="G41" s="192"/>
      <c r="H41" s="192"/>
      <c r="I41" s="192"/>
      <c r="J41" s="192"/>
      <c r="K41" s="192"/>
      <c r="L41" s="192"/>
    </row>
    <row r="42" spans="2:12" x14ac:dyDescent="0.3">
      <c r="B42" s="192"/>
      <c r="C42" s="203"/>
      <c r="D42" s="192"/>
      <c r="E42" s="204"/>
      <c r="F42" s="192"/>
      <c r="G42" s="192"/>
      <c r="H42" s="192"/>
      <c r="I42" s="192"/>
      <c r="J42" s="192"/>
      <c r="K42" s="192"/>
      <c r="L42" s="192"/>
    </row>
    <row r="43" spans="2:12" x14ac:dyDescent="0.3">
      <c r="B43" s="192"/>
      <c r="C43" s="203"/>
      <c r="D43" s="192"/>
      <c r="E43" s="204"/>
      <c r="F43" s="192"/>
      <c r="G43" s="192"/>
      <c r="H43" s="192"/>
      <c r="I43" s="192"/>
      <c r="J43" s="192"/>
      <c r="K43" s="192"/>
      <c r="L43" s="192"/>
    </row>
    <row r="44" spans="2:12" x14ac:dyDescent="0.3">
      <c r="B44" s="192"/>
      <c r="C44" s="203"/>
      <c r="D44" s="192"/>
      <c r="E44" s="204"/>
      <c r="F44" s="192"/>
      <c r="G44" s="192"/>
      <c r="H44" s="192"/>
      <c r="I44" s="192"/>
      <c r="J44" s="192"/>
      <c r="K44" s="192"/>
      <c r="L44" s="192"/>
    </row>
    <row r="45" spans="2:12" x14ac:dyDescent="0.3">
      <c r="B45" s="192"/>
      <c r="C45" s="203"/>
      <c r="D45" s="192"/>
      <c r="E45" s="204"/>
      <c r="F45" s="192"/>
      <c r="G45" s="192"/>
      <c r="H45" s="192"/>
      <c r="I45" s="192"/>
      <c r="J45" s="192"/>
      <c r="K45" s="192"/>
      <c r="L45" s="192"/>
    </row>
    <row r="46" spans="2:12" x14ac:dyDescent="0.3">
      <c r="E46" s="132"/>
    </row>
    <row r="47" spans="2:12" x14ac:dyDescent="0.3">
      <c r="E47" s="132"/>
    </row>
  </sheetData>
  <phoneticPr fontId="6" type="noConversion"/>
  <pageMargins left="0.75" right="0.75" top="1" bottom="1" header="0.5" footer="0.5"/>
  <pageSetup paperSize="9" orientation="landscape" r:id="rId1"/>
  <headerFooter alignWithMargins="0">
    <oddHeader xml:space="preserve">&amp;L&amp;"-,Regular"&amp;12PODRAVKA d.d.&amp;R&amp;"-,Regular"ŠK.GOD. 2019/20.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K53"/>
  <sheetViews>
    <sheetView zoomScaleNormal="100" workbookViewId="0">
      <selection activeCell="O47" sqref="O47"/>
    </sheetView>
  </sheetViews>
  <sheetFormatPr defaultColWidth="9.109375" defaultRowHeight="14.4" x14ac:dyDescent="0.3"/>
  <cols>
    <col min="1" max="1" width="9.109375" style="2"/>
    <col min="2" max="2" width="32.6640625" style="131" customWidth="1"/>
    <col min="3" max="3" width="12.88671875" style="146" customWidth="1"/>
    <col min="4" max="4" width="13.33203125" style="131" customWidth="1"/>
    <col min="5" max="5" width="14.6640625" style="149" customWidth="1"/>
    <col min="6" max="6" width="34.88671875" style="131" customWidth="1"/>
    <col min="7" max="7" width="9.109375" style="131"/>
    <col min="8" max="16384" width="9.109375" style="2"/>
  </cols>
  <sheetData>
    <row r="1" spans="2:11" x14ac:dyDescent="0.3">
      <c r="B1" s="203"/>
      <c r="C1" s="203"/>
      <c r="D1" s="16"/>
      <c r="E1" s="151"/>
      <c r="F1" s="20"/>
      <c r="G1" s="192"/>
      <c r="H1" s="192"/>
      <c r="I1" s="192"/>
      <c r="J1" s="192"/>
      <c r="K1" s="192"/>
    </row>
    <row r="2" spans="2:11" x14ac:dyDescent="0.3">
      <c r="B2" s="118" t="s">
        <v>264</v>
      </c>
      <c r="C2" s="118"/>
      <c r="D2" s="126"/>
      <c r="E2" s="208"/>
      <c r="F2" s="126"/>
      <c r="G2" s="126"/>
      <c r="H2" s="126"/>
      <c r="I2" s="126"/>
      <c r="J2" s="126"/>
      <c r="K2" s="192"/>
    </row>
    <row r="3" spans="2:11" x14ac:dyDescent="0.3">
      <c r="B3" s="120"/>
      <c r="C3" s="120"/>
      <c r="D3" s="126"/>
      <c r="E3" s="208"/>
      <c r="F3" s="126"/>
      <c r="G3" s="126"/>
      <c r="H3" s="126"/>
      <c r="I3" s="126"/>
      <c r="J3" s="126"/>
      <c r="K3" s="192"/>
    </row>
    <row r="4" spans="2:11" ht="43.2" x14ac:dyDescent="0.3">
      <c r="B4" s="242" t="s">
        <v>0</v>
      </c>
      <c r="C4" s="135" t="s">
        <v>224</v>
      </c>
      <c r="D4" s="135" t="s">
        <v>225</v>
      </c>
      <c r="E4" s="249" t="s">
        <v>269</v>
      </c>
      <c r="F4" s="135" t="s">
        <v>9</v>
      </c>
      <c r="G4" s="126"/>
      <c r="H4" s="126"/>
      <c r="I4" s="126"/>
      <c r="J4" s="126"/>
      <c r="K4" s="192"/>
    </row>
    <row r="5" spans="2:11" x14ac:dyDescent="0.3">
      <c r="B5" s="6" t="s">
        <v>251</v>
      </c>
      <c r="C5" s="13">
        <v>50</v>
      </c>
      <c r="D5" s="13">
        <v>50</v>
      </c>
      <c r="E5" s="13">
        <v>5</v>
      </c>
      <c r="F5" s="121"/>
      <c r="G5" s="126"/>
      <c r="H5" s="126"/>
      <c r="I5" s="126"/>
      <c r="J5" s="126"/>
      <c r="K5" s="192"/>
    </row>
    <row r="6" spans="2:11" x14ac:dyDescent="0.3">
      <c r="B6" s="6" t="s">
        <v>2</v>
      </c>
      <c r="C6" s="13">
        <v>2.5</v>
      </c>
      <c r="D6" s="13">
        <v>2.5</v>
      </c>
      <c r="E6" s="13">
        <v>0.25</v>
      </c>
      <c r="F6" s="123" t="s">
        <v>252</v>
      </c>
      <c r="G6" s="126"/>
      <c r="H6" s="126"/>
      <c r="I6" s="126"/>
      <c r="J6" s="126"/>
      <c r="K6" s="192"/>
    </row>
    <row r="7" spans="2:11" x14ac:dyDescent="0.3">
      <c r="B7" s="6" t="s">
        <v>5</v>
      </c>
      <c r="C7" s="13">
        <v>0.6</v>
      </c>
      <c r="D7" s="13">
        <v>0.6</v>
      </c>
      <c r="E7" s="13">
        <v>0.06</v>
      </c>
      <c r="F7" s="12"/>
      <c r="G7" s="126"/>
      <c r="H7" s="126"/>
      <c r="I7" s="126"/>
      <c r="J7" s="126"/>
      <c r="K7" s="192"/>
    </row>
    <row r="8" spans="2:11" x14ac:dyDescent="0.3">
      <c r="B8" s="12"/>
      <c r="C8" s="13"/>
      <c r="D8" s="13"/>
      <c r="E8" s="13"/>
      <c r="F8" s="138" t="s">
        <v>11</v>
      </c>
      <c r="G8" s="126"/>
      <c r="H8" s="126"/>
      <c r="I8" s="126"/>
      <c r="J8" s="126"/>
      <c r="K8" s="192"/>
    </row>
    <row r="9" spans="2:11" x14ac:dyDescent="0.3">
      <c r="B9" s="6" t="s">
        <v>6</v>
      </c>
      <c r="C9" s="13">
        <v>15</v>
      </c>
      <c r="D9" s="13">
        <v>17</v>
      </c>
      <c r="E9" s="13">
        <v>1.7</v>
      </c>
      <c r="F9" s="140" t="s">
        <v>12</v>
      </c>
      <c r="G9" s="126"/>
      <c r="H9" s="126"/>
      <c r="I9" s="126"/>
      <c r="J9" s="126"/>
      <c r="K9" s="192"/>
    </row>
    <row r="10" spans="2:11" x14ac:dyDescent="0.3">
      <c r="B10" s="6" t="s">
        <v>4</v>
      </c>
      <c r="C10" s="13">
        <v>5</v>
      </c>
      <c r="D10" s="13">
        <v>5</v>
      </c>
      <c r="E10" s="13">
        <v>0.5</v>
      </c>
      <c r="F10" s="14"/>
      <c r="G10" s="126"/>
      <c r="H10" s="126"/>
      <c r="I10" s="126"/>
      <c r="J10" s="126"/>
      <c r="K10" s="192"/>
    </row>
    <row r="11" spans="2:11" x14ac:dyDescent="0.3">
      <c r="B11" s="6" t="s">
        <v>2</v>
      </c>
      <c r="C11" s="13">
        <v>2.5</v>
      </c>
      <c r="D11" s="13">
        <v>2.5</v>
      </c>
      <c r="E11" s="13">
        <v>0.25</v>
      </c>
      <c r="F11" s="14" t="s">
        <v>263</v>
      </c>
      <c r="G11" s="126"/>
      <c r="H11" s="126"/>
      <c r="I11" s="126"/>
      <c r="J11" s="126"/>
      <c r="K11" s="192"/>
    </row>
    <row r="12" spans="2:11" x14ac:dyDescent="0.3">
      <c r="B12" s="6" t="s">
        <v>3</v>
      </c>
      <c r="C12" s="13">
        <v>20</v>
      </c>
      <c r="D12" s="13">
        <v>25</v>
      </c>
      <c r="E12" s="13">
        <v>2.5</v>
      </c>
      <c r="F12" s="12"/>
      <c r="G12" s="126"/>
      <c r="H12" s="126"/>
      <c r="I12" s="126"/>
      <c r="J12" s="126"/>
      <c r="K12" s="192"/>
    </row>
    <row r="13" spans="2:11" x14ac:dyDescent="0.3">
      <c r="B13" s="6" t="s">
        <v>176</v>
      </c>
      <c r="C13" s="13">
        <v>15</v>
      </c>
      <c r="D13" s="13">
        <v>18.75</v>
      </c>
      <c r="E13" s="13">
        <v>1.875</v>
      </c>
      <c r="F13" s="14"/>
      <c r="G13" s="126"/>
      <c r="H13" s="126"/>
      <c r="I13" s="126"/>
      <c r="J13" s="126"/>
      <c r="K13" s="192"/>
    </row>
    <row r="14" spans="2:11" x14ac:dyDescent="0.3">
      <c r="B14" s="6" t="s">
        <v>5</v>
      </c>
      <c r="C14" s="13">
        <v>0.5</v>
      </c>
      <c r="D14" s="13">
        <v>0.5</v>
      </c>
      <c r="E14" s="13">
        <v>0.05</v>
      </c>
      <c r="F14" s="14"/>
      <c r="G14" s="126"/>
      <c r="H14" s="126"/>
      <c r="I14" s="126"/>
      <c r="J14" s="126"/>
      <c r="K14" s="192"/>
    </row>
    <row r="15" spans="2:11" x14ac:dyDescent="0.3">
      <c r="B15" s="6" t="s">
        <v>186</v>
      </c>
      <c r="C15" s="13">
        <v>0.65</v>
      </c>
      <c r="D15" s="13">
        <v>0.65</v>
      </c>
      <c r="E15" s="13">
        <v>6.5000000000000002E-2</v>
      </c>
      <c r="F15" s="14"/>
      <c r="G15" s="126"/>
      <c r="H15" s="126"/>
      <c r="I15" s="126"/>
      <c r="J15" s="126"/>
      <c r="K15" s="192"/>
    </row>
    <row r="16" spans="2:11" x14ac:dyDescent="0.3">
      <c r="B16" s="6" t="s">
        <v>7</v>
      </c>
      <c r="C16" s="13">
        <v>0.6</v>
      </c>
      <c r="D16" s="13">
        <v>0.6</v>
      </c>
      <c r="E16" s="13">
        <v>0.06</v>
      </c>
      <c r="F16" s="14"/>
      <c r="G16" s="126"/>
      <c r="H16" s="126"/>
      <c r="I16" s="126"/>
      <c r="J16" s="126"/>
      <c r="K16" s="192"/>
    </row>
    <row r="17" spans="2:11" x14ac:dyDescent="0.3">
      <c r="B17" s="6" t="s">
        <v>253</v>
      </c>
      <c r="C17" s="13">
        <v>6</v>
      </c>
      <c r="D17" s="13">
        <v>6</v>
      </c>
      <c r="E17" s="13">
        <v>0.6</v>
      </c>
      <c r="F17" s="14"/>
      <c r="G17" s="126"/>
      <c r="H17" s="126"/>
      <c r="I17" s="126"/>
      <c r="J17" s="126"/>
      <c r="K17" s="192"/>
    </row>
    <row r="18" spans="2:11" x14ac:dyDescent="0.3">
      <c r="B18" s="6"/>
      <c r="C18" s="13"/>
      <c r="D18" s="241"/>
      <c r="E18" s="13"/>
      <c r="F18" s="14"/>
      <c r="G18" s="126"/>
      <c r="H18" s="126"/>
      <c r="I18" s="126"/>
      <c r="J18" s="126"/>
      <c r="K18" s="192"/>
    </row>
    <row r="19" spans="2:11" x14ac:dyDescent="0.3">
      <c r="B19" s="6" t="s">
        <v>254</v>
      </c>
      <c r="C19" s="13" t="s">
        <v>249</v>
      </c>
      <c r="D19" s="13" t="s">
        <v>249</v>
      </c>
      <c r="E19" s="250" t="s">
        <v>250</v>
      </c>
      <c r="F19" s="14"/>
      <c r="G19" s="126"/>
      <c r="H19" s="126"/>
      <c r="I19" s="126"/>
      <c r="J19" s="126"/>
      <c r="K19" s="192"/>
    </row>
    <row r="20" spans="2:11" x14ac:dyDescent="0.3">
      <c r="B20" s="6" t="s">
        <v>255</v>
      </c>
      <c r="C20" s="13">
        <v>15</v>
      </c>
      <c r="D20" s="13">
        <v>15</v>
      </c>
      <c r="E20" s="13">
        <v>1.5</v>
      </c>
      <c r="F20" s="14"/>
      <c r="G20" s="126"/>
      <c r="H20" s="126"/>
      <c r="I20" s="126"/>
      <c r="J20" s="126"/>
      <c r="K20" s="192"/>
    </row>
    <row r="21" spans="2:11" x14ac:dyDescent="0.3">
      <c r="B21" s="12"/>
      <c r="C21" s="19"/>
      <c r="D21" s="17"/>
      <c r="E21" s="13"/>
      <c r="F21" s="14"/>
      <c r="G21" s="126"/>
      <c r="H21" s="126"/>
      <c r="I21" s="126"/>
      <c r="J21" s="126"/>
      <c r="K21" s="192"/>
    </row>
    <row r="22" spans="2:11" x14ac:dyDescent="0.3">
      <c r="B22" s="6" t="s">
        <v>13</v>
      </c>
      <c r="C22" s="13">
        <v>45</v>
      </c>
      <c r="D22" s="13">
        <v>45</v>
      </c>
      <c r="E22" s="13">
        <v>4.5</v>
      </c>
      <c r="F22" s="14"/>
      <c r="G22" s="126"/>
      <c r="H22" s="126"/>
      <c r="I22" s="126"/>
      <c r="J22" s="126"/>
      <c r="K22" s="192"/>
    </row>
    <row r="23" spans="2:11" x14ac:dyDescent="0.3">
      <c r="B23" s="6"/>
      <c r="C23" s="19"/>
      <c r="D23" s="19"/>
      <c r="E23" s="13"/>
      <c r="F23" s="14"/>
      <c r="G23" s="126"/>
      <c r="H23" s="126"/>
      <c r="I23" s="126"/>
      <c r="J23" s="126"/>
      <c r="K23" s="192"/>
    </row>
    <row r="24" spans="2:11" x14ac:dyDescent="0.3">
      <c r="B24" s="12" t="s">
        <v>189</v>
      </c>
      <c r="C24" s="13" t="s">
        <v>187</v>
      </c>
      <c r="D24" s="13" t="s">
        <v>187</v>
      </c>
      <c r="E24" s="13" t="s">
        <v>188</v>
      </c>
      <c r="F24" s="12"/>
      <c r="G24" s="126"/>
      <c r="H24" s="126"/>
      <c r="I24" s="126"/>
      <c r="J24" s="126"/>
      <c r="K24" s="192"/>
    </row>
    <row r="25" spans="2:11" x14ac:dyDescent="0.3">
      <c r="B25" s="11"/>
      <c r="C25" s="13"/>
      <c r="D25" s="13"/>
      <c r="E25" s="13"/>
      <c r="F25" s="251"/>
      <c r="G25" s="126"/>
      <c r="H25" s="126"/>
      <c r="I25" s="126"/>
      <c r="J25" s="126"/>
      <c r="K25" s="192"/>
    </row>
    <row r="26" spans="2:11" x14ac:dyDescent="0.3">
      <c r="B26" s="126"/>
      <c r="C26" s="126"/>
      <c r="D26" s="126"/>
      <c r="E26" s="208"/>
      <c r="F26" s="126"/>
      <c r="G26" s="126"/>
      <c r="H26" s="126"/>
      <c r="I26" s="126"/>
      <c r="J26" s="126"/>
      <c r="K26" s="192"/>
    </row>
    <row r="27" spans="2:11" x14ac:dyDescent="0.3">
      <c r="B27" s="21" t="s">
        <v>1</v>
      </c>
      <c r="C27" s="126"/>
      <c r="D27" s="126"/>
      <c r="E27" s="208"/>
      <c r="F27" s="126"/>
      <c r="G27" s="126"/>
      <c r="H27" s="126"/>
      <c r="I27" s="126"/>
      <c r="J27" s="126"/>
      <c r="K27" s="192"/>
    </row>
    <row r="28" spans="2:11" x14ac:dyDescent="0.3">
      <c r="B28" s="147" t="s">
        <v>256</v>
      </c>
      <c r="C28" s="147"/>
      <c r="D28" s="126"/>
      <c r="E28" s="208"/>
      <c r="F28" s="126"/>
      <c r="G28" s="126"/>
      <c r="H28" s="126"/>
      <c r="I28" s="126"/>
      <c r="J28" s="126"/>
      <c r="K28" s="192"/>
    </row>
    <row r="29" spans="2:11" x14ac:dyDescent="0.3">
      <c r="B29" s="126" t="s">
        <v>257</v>
      </c>
      <c r="C29" s="126"/>
      <c r="D29" s="126"/>
      <c r="E29" s="208"/>
      <c r="F29" s="126"/>
      <c r="G29" s="126"/>
      <c r="H29" s="126"/>
      <c r="I29" s="126"/>
      <c r="J29" s="126"/>
      <c r="K29" s="192"/>
    </row>
    <row r="30" spans="2:11" x14ac:dyDescent="0.3">
      <c r="B30" s="126" t="s">
        <v>258</v>
      </c>
      <c r="C30" s="130"/>
      <c r="D30" s="126"/>
      <c r="E30" s="208"/>
      <c r="F30" s="126"/>
      <c r="G30" s="126"/>
      <c r="H30" s="126"/>
      <c r="I30" s="126"/>
      <c r="J30" s="126"/>
      <c r="K30" s="192"/>
    </row>
    <row r="31" spans="2:11" x14ac:dyDescent="0.3">
      <c r="B31" s="126" t="s">
        <v>259</v>
      </c>
      <c r="C31" s="126"/>
      <c r="D31" s="126"/>
      <c r="E31" s="208"/>
      <c r="F31" s="126"/>
      <c r="G31" s="126"/>
      <c r="H31" s="126"/>
      <c r="I31" s="126"/>
      <c r="J31" s="126"/>
      <c r="K31" s="192"/>
    </row>
    <row r="32" spans="2:11" x14ac:dyDescent="0.3">
      <c r="B32" s="126"/>
      <c r="C32" s="126"/>
      <c r="D32" s="126"/>
      <c r="E32" s="208"/>
      <c r="F32" s="126"/>
      <c r="G32" s="126"/>
      <c r="H32" s="126"/>
      <c r="I32" s="126"/>
      <c r="J32" s="126"/>
      <c r="K32" s="192"/>
    </row>
    <row r="33" spans="2:11" x14ac:dyDescent="0.3">
      <c r="B33" s="21" t="s">
        <v>14</v>
      </c>
      <c r="C33" s="126"/>
      <c r="D33" s="126"/>
      <c r="E33" s="208"/>
      <c r="F33" s="126"/>
      <c r="G33" s="126"/>
      <c r="H33" s="126"/>
      <c r="I33" s="126"/>
      <c r="J33" s="126"/>
      <c r="K33" s="192"/>
    </row>
    <row r="34" spans="2:11" x14ac:dyDescent="0.3">
      <c r="B34" s="126" t="s">
        <v>244</v>
      </c>
      <c r="C34" s="126"/>
      <c r="D34" s="126"/>
      <c r="E34" s="208"/>
      <c r="F34" s="126"/>
      <c r="G34" s="126"/>
      <c r="H34" s="126"/>
      <c r="I34" s="126"/>
      <c r="J34" s="126"/>
      <c r="K34" s="192"/>
    </row>
    <row r="35" spans="2:11" x14ac:dyDescent="0.3">
      <c r="B35" s="126" t="s">
        <v>15</v>
      </c>
      <c r="C35" s="126"/>
      <c r="D35" s="126"/>
      <c r="E35" s="208"/>
      <c r="F35" s="126"/>
      <c r="G35" s="126"/>
      <c r="H35" s="126"/>
      <c r="I35" s="126"/>
      <c r="J35" s="126"/>
      <c r="K35" s="192"/>
    </row>
    <row r="36" spans="2:11" x14ac:dyDescent="0.3">
      <c r="B36" s="192"/>
      <c r="C36" s="203"/>
      <c r="D36" s="192"/>
      <c r="E36" s="210"/>
      <c r="F36" s="192"/>
      <c r="G36" s="192"/>
      <c r="H36" s="192"/>
      <c r="I36" s="192"/>
      <c r="J36" s="192"/>
      <c r="K36" s="192"/>
    </row>
    <row r="37" spans="2:11" x14ac:dyDescent="0.3">
      <c r="B37" s="243" t="s">
        <v>265</v>
      </c>
      <c r="C37" s="203"/>
      <c r="D37" s="192"/>
      <c r="E37" s="210"/>
      <c r="F37" s="192"/>
      <c r="G37" s="192"/>
      <c r="H37" s="192"/>
      <c r="I37" s="192"/>
      <c r="J37" s="192"/>
      <c r="K37" s="192"/>
    </row>
    <row r="38" spans="2:11" x14ac:dyDescent="0.3">
      <c r="B38" s="243" t="s">
        <v>266</v>
      </c>
      <c r="C38" s="203"/>
      <c r="D38" s="192"/>
      <c r="E38" s="210"/>
      <c r="F38" s="192"/>
      <c r="G38" s="192"/>
      <c r="H38" s="192"/>
      <c r="I38" s="192"/>
      <c r="J38" s="192"/>
      <c r="K38" s="192"/>
    </row>
    <row r="39" spans="2:11" x14ac:dyDescent="0.3">
      <c r="B39" s="192"/>
      <c r="C39" s="203"/>
      <c r="D39" s="192"/>
      <c r="E39" s="210"/>
      <c r="F39" s="192"/>
      <c r="G39" s="192"/>
      <c r="H39" s="192"/>
      <c r="I39" s="192"/>
      <c r="J39" s="192"/>
      <c r="K39" s="192"/>
    </row>
    <row r="40" spans="2:11" x14ac:dyDescent="0.3">
      <c r="B40" s="192"/>
      <c r="C40" s="203"/>
      <c r="D40" s="192"/>
      <c r="E40" s="210"/>
      <c r="F40" s="192"/>
      <c r="G40" s="192"/>
      <c r="H40" s="192"/>
      <c r="I40" s="192"/>
      <c r="J40" s="192"/>
      <c r="K40" s="192"/>
    </row>
    <row r="41" spans="2:11" x14ac:dyDescent="0.3">
      <c r="B41" s="192"/>
      <c r="C41" s="203"/>
      <c r="D41" s="192"/>
      <c r="E41" s="210"/>
      <c r="F41" s="192"/>
      <c r="G41" s="192"/>
      <c r="H41" s="192"/>
      <c r="I41" s="192"/>
      <c r="J41" s="192"/>
      <c r="K41" s="192"/>
    </row>
    <row r="42" spans="2:11" x14ac:dyDescent="0.3">
      <c r="B42" s="192"/>
      <c r="C42" s="203"/>
      <c r="D42" s="192"/>
      <c r="E42" s="210"/>
      <c r="F42" s="192"/>
      <c r="G42" s="192"/>
      <c r="H42" s="192"/>
      <c r="I42" s="192"/>
      <c r="J42" s="192"/>
      <c r="K42" s="192"/>
    </row>
    <row r="43" spans="2:11" x14ac:dyDescent="0.3">
      <c r="B43" s="192"/>
      <c r="C43" s="203"/>
      <c r="D43" s="192"/>
      <c r="E43" s="210"/>
      <c r="F43" s="192"/>
      <c r="G43" s="192"/>
      <c r="H43" s="192"/>
      <c r="I43" s="192"/>
      <c r="J43" s="192"/>
      <c r="K43" s="192"/>
    </row>
    <row r="44" spans="2:11" x14ac:dyDescent="0.3">
      <c r="B44" s="192"/>
      <c r="C44" s="203"/>
      <c r="D44" s="192"/>
      <c r="E44" s="210"/>
      <c r="F44" s="192"/>
      <c r="G44" s="192"/>
      <c r="H44" s="192"/>
      <c r="I44" s="192"/>
      <c r="J44" s="192"/>
      <c r="K44" s="192"/>
    </row>
    <row r="45" spans="2:11" x14ac:dyDescent="0.3">
      <c r="B45" s="192"/>
      <c r="C45" s="203"/>
      <c r="D45" s="192"/>
      <c r="E45" s="210"/>
      <c r="F45" s="192"/>
      <c r="G45" s="192"/>
      <c r="H45" s="192"/>
      <c r="I45" s="192"/>
      <c r="J45" s="192"/>
      <c r="K45" s="192"/>
    </row>
    <row r="46" spans="2:11" x14ac:dyDescent="0.3">
      <c r="B46" s="192"/>
      <c r="C46" s="203"/>
      <c r="D46" s="192"/>
      <c r="E46" s="210"/>
      <c r="F46" s="192"/>
      <c r="G46" s="192"/>
      <c r="H46" s="192"/>
      <c r="I46" s="192"/>
      <c r="J46" s="192"/>
      <c r="K46" s="192"/>
    </row>
    <row r="47" spans="2:11" x14ac:dyDescent="0.3">
      <c r="B47" s="192"/>
      <c r="C47" s="203"/>
      <c r="D47" s="192"/>
      <c r="E47" s="210"/>
      <c r="F47" s="192"/>
      <c r="G47" s="192"/>
      <c r="H47" s="192"/>
      <c r="I47" s="192"/>
      <c r="J47" s="192"/>
      <c r="K47" s="192"/>
    </row>
    <row r="48" spans="2:11" x14ac:dyDescent="0.3">
      <c r="B48" s="192"/>
      <c r="C48" s="203"/>
      <c r="D48" s="192"/>
      <c r="E48" s="210"/>
      <c r="F48" s="192"/>
      <c r="G48" s="192"/>
      <c r="H48" s="192"/>
      <c r="I48" s="192"/>
      <c r="J48" s="192"/>
      <c r="K48" s="192"/>
    </row>
    <row r="49" spans="2:11" x14ac:dyDescent="0.3">
      <c r="B49" s="192"/>
      <c r="C49" s="203"/>
      <c r="D49" s="192"/>
      <c r="E49" s="210"/>
      <c r="F49" s="192"/>
      <c r="G49" s="192"/>
      <c r="H49" s="192"/>
      <c r="I49" s="192"/>
      <c r="J49" s="192"/>
      <c r="K49" s="192"/>
    </row>
    <row r="50" spans="2:11" x14ac:dyDescent="0.3">
      <c r="B50" s="192"/>
      <c r="C50" s="203"/>
      <c r="D50" s="192"/>
      <c r="E50" s="210"/>
      <c r="F50" s="192"/>
      <c r="G50" s="192"/>
      <c r="H50" s="192"/>
      <c r="I50" s="192"/>
      <c r="J50" s="192"/>
      <c r="K50" s="192"/>
    </row>
    <row r="51" spans="2:11" x14ac:dyDescent="0.3">
      <c r="B51" s="192"/>
      <c r="C51" s="203"/>
      <c r="D51" s="192"/>
      <c r="E51" s="210"/>
      <c r="F51" s="192"/>
      <c r="G51" s="192"/>
      <c r="H51" s="192"/>
      <c r="I51" s="192"/>
      <c r="J51" s="192"/>
      <c r="K51" s="192"/>
    </row>
    <row r="52" spans="2:11" x14ac:dyDescent="0.3">
      <c r="B52" s="192"/>
      <c r="C52" s="203"/>
      <c r="D52" s="192"/>
      <c r="E52" s="210"/>
      <c r="F52" s="192"/>
      <c r="G52" s="192"/>
      <c r="H52" s="192"/>
      <c r="I52" s="192"/>
      <c r="J52" s="192"/>
      <c r="K52" s="192"/>
    </row>
    <row r="53" spans="2:11" x14ac:dyDescent="0.3">
      <c r="B53" s="192"/>
      <c r="C53" s="203"/>
      <c r="D53" s="192"/>
      <c r="E53" s="210"/>
      <c r="F53" s="192"/>
      <c r="G53" s="192"/>
      <c r="H53" s="192"/>
      <c r="I53" s="192"/>
      <c r="J53" s="192"/>
      <c r="K53" s="192"/>
    </row>
  </sheetData>
  <pageMargins left="0.7" right="0.7" top="0.75" bottom="0.75" header="0.3" footer="0.3"/>
  <pageSetup paperSize="9" orientation="landscape" r:id="rId1"/>
  <headerFooter>
    <oddHeader>&amp;L&amp;"-,Regular"&amp;12PODRAVKA d.d.&amp;R&amp;"-,Regular"ŠK.GOD. 2019/20.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I39"/>
  <sheetViews>
    <sheetView zoomScaleNormal="100" workbookViewId="0">
      <selection activeCell="J4" sqref="J4"/>
    </sheetView>
  </sheetViews>
  <sheetFormatPr defaultColWidth="9.109375" defaultRowHeight="13.8" x14ac:dyDescent="0.3"/>
  <cols>
    <col min="1" max="1" width="9.109375" style="2"/>
    <col min="2" max="2" width="32.6640625" style="2" customWidth="1"/>
    <col min="3" max="3" width="10.6640625" style="2" customWidth="1"/>
    <col min="4" max="4" width="11.5546875" style="2" customWidth="1"/>
    <col min="5" max="5" width="14.6640625" style="2" customWidth="1"/>
    <col min="6" max="6" width="41" style="2" customWidth="1"/>
    <col min="7" max="7" width="30.6640625" style="2" customWidth="1"/>
    <col min="8" max="16384" width="9.109375" style="2"/>
  </cols>
  <sheetData>
    <row r="1" spans="2:9" x14ac:dyDescent="0.3">
      <c r="D1" s="1"/>
      <c r="E1" s="1"/>
      <c r="F1" s="1"/>
      <c r="G1" s="1"/>
    </row>
    <row r="2" spans="2:9" ht="14.4" x14ac:dyDescent="0.3">
      <c r="B2" s="118" t="s">
        <v>191</v>
      </c>
      <c r="C2" s="15"/>
      <c r="D2" s="15"/>
      <c r="E2" s="17"/>
      <c r="F2" s="126"/>
      <c r="G2" s="126"/>
      <c r="H2" s="131"/>
    </row>
    <row r="3" spans="2:9" ht="14.4" x14ac:dyDescent="0.3">
      <c r="B3" s="120"/>
      <c r="C3" s="18"/>
      <c r="D3" s="18"/>
      <c r="E3" s="17"/>
      <c r="F3" s="126"/>
      <c r="G3" s="126"/>
      <c r="H3" s="132"/>
    </row>
    <row r="4" spans="2:9" ht="43.2" x14ac:dyDescent="0.3">
      <c r="B4" s="133" t="s">
        <v>0</v>
      </c>
      <c r="C4" s="134" t="s">
        <v>166</v>
      </c>
      <c r="D4" s="134" t="s">
        <v>167</v>
      </c>
      <c r="E4" s="135" t="s">
        <v>168</v>
      </c>
      <c r="F4" s="136" t="s">
        <v>169</v>
      </c>
      <c r="G4" s="126"/>
      <c r="H4" s="132"/>
    </row>
    <row r="5" spans="2:9" ht="12.75" customHeight="1" x14ac:dyDescent="0.3">
      <c r="B5" s="19" t="s">
        <v>170</v>
      </c>
      <c r="C5" s="13">
        <v>60</v>
      </c>
      <c r="D5" s="13">
        <v>60</v>
      </c>
      <c r="E5" s="13">
        <v>6</v>
      </c>
      <c r="F5" s="137"/>
      <c r="G5" s="126"/>
      <c r="H5" s="132"/>
    </row>
    <row r="6" spans="2:9" ht="14.4" x14ac:dyDescent="0.3">
      <c r="B6" s="6" t="s">
        <v>171</v>
      </c>
      <c r="C6" s="13">
        <v>0.6</v>
      </c>
      <c r="D6" s="13">
        <v>0.6</v>
      </c>
      <c r="E6" s="13">
        <v>0.06</v>
      </c>
      <c r="F6" s="14" t="s">
        <v>172</v>
      </c>
      <c r="G6" s="126"/>
      <c r="H6" s="132"/>
    </row>
    <row r="7" spans="2:9" ht="12.75" customHeight="1" x14ac:dyDescent="0.3">
      <c r="B7" s="6"/>
      <c r="C7" s="13"/>
      <c r="D7" s="13"/>
      <c r="E7" s="13"/>
      <c r="F7" s="12"/>
      <c r="G7" s="126"/>
      <c r="H7" s="132"/>
      <c r="I7" s="8"/>
    </row>
    <row r="8" spans="2:9" ht="12.75" customHeight="1" x14ac:dyDescent="0.3">
      <c r="B8" s="6" t="s">
        <v>173</v>
      </c>
      <c r="C8" s="13">
        <v>20</v>
      </c>
      <c r="D8" s="13">
        <v>20</v>
      </c>
      <c r="E8" s="13">
        <v>2</v>
      </c>
      <c r="F8" s="12" t="s">
        <v>174</v>
      </c>
      <c r="G8" s="126"/>
      <c r="H8" s="132"/>
      <c r="I8" s="8"/>
    </row>
    <row r="9" spans="2:9" ht="12.75" customHeight="1" x14ac:dyDescent="0.3">
      <c r="B9" s="19" t="s">
        <v>175</v>
      </c>
      <c r="C9" s="13">
        <v>10</v>
      </c>
      <c r="D9" s="13">
        <v>10</v>
      </c>
      <c r="E9" s="13">
        <v>1</v>
      </c>
      <c r="F9" s="12"/>
      <c r="G9" s="126"/>
      <c r="H9" s="132"/>
      <c r="I9" s="8"/>
    </row>
    <row r="10" spans="2:9" ht="12.75" customHeight="1" x14ac:dyDescent="0.3">
      <c r="B10" s="19" t="s">
        <v>176</v>
      </c>
      <c r="C10" s="13">
        <v>15</v>
      </c>
      <c r="D10" s="13">
        <v>15</v>
      </c>
      <c r="E10" s="13">
        <v>1.5</v>
      </c>
      <c r="F10" s="138" t="s">
        <v>11</v>
      </c>
      <c r="G10" s="126"/>
      <c r="H10" s="132"/>
      <c r="I10" s="8"/>
    </row>
    <row r="11" spans="2:9" ht="12.75" customHeight="1" x14ac:dyDescent="0.3">
      <c r="B11" s="19" t="s">
        <v>177</v>
      </c>
      <c r="C11" s="13">
        <v>10</v>
      </c>
      <c r="D11" s="139">
        <v>10</v>
      </c>
      <c r="E11" s="13">
        <v>1</v>
      </c>
      <c r="F11" s="140" t="s">
        <v>12</v>
      </c>
      <c r="G11" s="126"/>
      <c r="H11" s="132"/>
      <c r="I11" s="8"/>
    </row>
    <row r="12" spans="2:9" ht="12.75" customHeight="1" x14ac:dyDescent="0.3">
      <c r="B12" s="19" t="s">
        <v>178</v>
      </c>
      <c r="C12" s="13">
        <v>10</v>
      </c>
      <c r="D12" s="13">
        <v>10</v>
      </c>
      <c r="E12" s="13">
        <v>1</v>
      </c>
      <c r="F12" s="12"/>
      <c r="G12" s="126"/>
      <c r="H12" s="141"/>
      <c r="I12" s="8"/>
    </row>
    <row r="13" spans="2:9" ht="12.75" customHeight="1" x14ac:dyDescent="0.3">
      <c r="B13" s="19" t="s">
        <v>179</v>
      </c>
      <c r="C13" s="13">
        <v>10</v>
      </c>
      <c r="D13" s="13">
        <v>10</v>
      </c>
      <c r="E13" s="13">
        <v>1</v>
      </c>
      <c r="F13" s="12"/>
      <c r="G13" s="126"/>
      <c r="H13" s="141"/>
      <c r="I13" s="9"/>
    </row>
    <row r="14" spans="2:9" ht="12.75" customHeight="1" x14ac:dyDescent="0.3">
      <c r="B14" s="19" t="s">
        <v>180</v>
      </c>
      <c r="C14" s="13">
        <v>20</v>
      </c>
      <c r="D14" s="13">
        <v>20</v>
      </c>
      <c r="E14" s="13">
        <v>2</v>
      </c>
      <c r="F14" s="12"/>
      <c r="G14" s="126"/>
      <c r="H14" s="131"/>
      <c r="I14" s="9"/>
    </row>
    <row r="15" spans="2:9" ht="12.75" customHeight="1" x14ac:dyDescent="0.3">
      <c r="B15" s="19" t="s">
        <v>5</v>
      </c>
      <c r="C15" s="13">
        <v>0.3</v>
      </c>
      <c r="D15" s="13">
        <v>0.3</v>
      </c>
      <c r="E15" s="13">
        <v>0.03</v>
      </c>
      <c r="F15" s="142"/>
      <c r="G15" s="126"/>
      <c r="H15" s="131"/>
      <c r="I15" s="10"/>
    </row>
    <row r="16" spans="2:9" ht="12.75" customHeight="1" x14ac:dyDescent="0.3">
      <c r="B16" s="19"/>
      <c r="C16" s="13"/>
      <c r="D16" s="13"/>
      <c r="E16" s="13"/>
      <c r="F16" s="12"/>
      <c r="G16" s="126"/>
      <c r="H16" s="131"/>
      <c r="I16" s="10"/>
    </row>
    <row r="17" spans="2:9" ht="12.75" customHeight="1" x14ac:dyDescent="0.3">
      <c r="B17" s="19" t="s">
        <v>13</v>
      </c>
      <c r="C17" s="13">
        <v>45</v>
      </c>
      <c r="D17" s="13">
        <v>45</v>
      </c>
      <c r="E17" s="13">
        <v>4.5</v>
      </c>
      <c r="F17" s="14"/>
      <c r="G17" s="126"/>
      <c r="H17" s="131"/>
      <c r="I17" s="8"/>
    </row>
    <row r="18" spans="2:9" ht="12.75" customHeight="1" x14ac:dyDescent="0.3">
      <c r="B18" s="19"/>
      <c r="C18" s="13"/>
      <c r="D18" s="13"/>
      <c r="E18" s="13"/>
      <c r="F18" s="14"/>
      <c r="G18" s="126"/>
      <c r="H18" s="131"/>
    </row>
    <row r="19" spans="2:9" ht="14.4" x14ac:dyDescent="0.3">
      <c r="B19" s="19" t="s">
        <v>181</v>
      </c>
      <c r="C19" s="13">
        <v>150</v>
      </c>
      <c r="D19" s="13">
        <v>150</v>
      </c>
      <c r="E19" s="13">
        <v>15</v>
      </c>
      <c r="F19" s="124"/>
      <c r="G19" s="126"/>
      <c r="H19" s="131"/>
    </row>
    <row r="20" spans="2:9" ht="14.4" x14ac:dyDescent="0.3">
      <c r="B20" s="126"/>
      <c r="C20" s="17"/>
      <c r="D20" s="17"/>
      <c r="E20" s="17"/>
      <c r="F20" s="126"/>
      <c r="G20" s="126"/>
      <c r="H20" s="131"/>
    </row>
    <row r="21" spans="2:9" ht="14.4" x14ac:dyDescent="0.3">
      <c r="B21" s="21" t="s">
        <v>1</v>
      </c>
      <c r="C21" s="17"/>
      <c r="D21" s="17"/>
      <c r="E21" s="17"/>
      <c r="F21" s="126"/>
      <c r="G21" s="126"/>
      <c r="H21" s="131"/>
    </row>
    <row r="22" spans="2:9" ht="14.4" x14ac:dyDescent="0.3">
      <c r="B22" s="143" t="s">
        <v>182</v>
      </c>
      <c r="C22" s="130"/>
      <c r="D22" s="130"/>
      <c r="E22" s="130"/>
      <c r="F22" s="126"/>
      <c r="G22" s="126"/>
      <c r="H22" s="131"/>
    </row>
    <row r="23" spans="2:9" ht="14.4" x14ac:dyDescent="0.3">
      <c r="B23" s="143" t="s">
        <v>183</v>
      </c>
      <c r="C23" s="130"/>
      <c r="D23" s="130"/>
      <c r="E23" s="130"/>
      <c r="F23" s="126"/>
      <c r="G23" s="126"/>
      <c r="H23" s="131"/>
    </row>
    <row r="24" spans="2:9" ht="14.4" x14ac:dyDescent="0.3">
      <c r="B24" s="143" t="s">
        <v>184</v>
      </c>
      <c r="C24" s="130"/>
      <c r="D24" s="130"/>
      <c r="E24" s="130"/>
      <c r="F24" s="126"/>
      <c r="G24" s="126"/>
      <c r="H24" s="131"/>
    </row>
    <row r="25" spans="2:9" ht="14.4" x14ac:dyDescent="0.3">
      <c r="B25" s="143" t="s">
        <v>185</v>
      </c>
      <c r="C25" s="130"/>
      <c r="D25" s="130"/>
      <c r="E25" s="130"/>
      <c r="F25" s="126"/>
      <c r="G25" s="126"/>
      <c r="H25" s="131"/>
    </row>
    <row r="26" spans="2:9" ht="12.75" customHeight="1" x14ac:dyDescent="0.3">
      <c r="B26" s="131"/>
      <c r="C26" s="144"/>
      <c r="D26" s="144"/>
      <c r="E26" s="144"/>
      <c r="F26" s="125"/>
      <c r="G26" s="126"/>
      <c r="H26" s="131"/>
    </row>
    <row r="27" spans="2:9" ht="12.75" customHeight="1" x14ac:dyDescent="0.3">
      <c r="B27" s="118" t="s">
        <v>14</v>
      </c>
      <c r="C27" s="17"/>
      <c r="D27" s="17"/>
      <c r="E27" s="17"/>
      <c r="F27" s="126"/>
      <c r="G27" s="126"/>
      <c r="H27" s="131"/>
    </row>
    <row r="28" spans="2:9" ht="12.75" customHeight="1" x14ac:dyDescent="0.3">
      <c r="B28" s="126" t="s">
        <v>192</v>
      </c>
      <c r="C28" s="17"/>
      <c r="D28" s="17"/>
      <c r="E28" s="17"/>
      <c r="F28" s="126"/>
      <c r="G28" s="126"/>
      <c r="H28" s="131"/>
    </row>
    <row r="29" spans="2:9" ht="12.75" customHeight="1" x14ac:dyDescent="0.3">
      <c r="B29" s="126" t="s">
        <v>165</v>
      </c>
      <c r="C29" s="145"/>
      <c r="D29" s="145"/>
      <c r="E29" s="145"/>
      <c r="F29" s="145"/>
      <c r="G29" s="131"/>
      <c r="H29" s="131"/>
    </row>
    <row r="30" spans="2:9" ht="12.75" customHeight="1" x14ac:dyDescent="0.3">
      <c r="B30" s="145"/>
      <c r="C30" s="145"/>
      <c r="D30" s="145"/>
      <c r="E30" s="145"/>
      <c r="F30" s="145"/>
      <c r="G30" s="131"/>
      <c r="H30" s="131"/>
    </row>
    <row r="31" spans="2:9" ht="12.75" customHeight="1" x14ac:dyDescent="0.3">
      <c r="B31" s="243" t="s">
        <v>265</v>
      </c>
      <c r="C31" s="4"/>
      <c r="D31" s="4"/>
      <c r="E31" s="4"/>
      <c r="F31" s="4"/>
      <c r="G31" s="4"/>
    </row>
    <row r="32" spans="2:9" x14ac:dyDescent="0.3">
      <c r="B32" s="243" t="s">
        <v>266</v>
      </c>
      <c r="C32" s="4"/>
      <c r="D32" s="4"/>
      <c r="E32" s="4"/>
      <c r="F32" s="4"/>
      <c r="G32" s="4"/>
    </row>
    <row r="33" spans="2:7" x14ac:dyDescent="0.3">
      <c r="B33" s="4"/>
      <c r="C33" s="4"/>
      <c r="D33" s="4"/>
      <c r="E33" s="4"/>
      <c r="F33" s="4"/>
      <c r="G33" s="4"/>
    </row>
    <row r="34" spans="2:7" x14ac:dyDescent="0.3">
      <c r="B34" s="4"/>
      <c r="C34" s="4"/>
      <c r="D34" s="4"/>
      <c r="E34" s="4"/>
      <c r="F34" s="4"/>
      <c r="G34" s="4"/>
    </row>
    <row r="35" spans="2:7" x14ac:dyDescent="0.3">
      <c r="B35" s="4"/>
      <c r="C35" s="4"/>
      <c r="D35" s="4"/>
      <c r="E35" s="4"/>
      <c r="F35" s="4"/>
      <c r="G35" s="4"/>
    </row>
    <row r="36" spans="2:7" x14ac:dyDescent="0.3">
      <c r="B36" s="4"/>
      <c r="C36" s="4"/>
      <c r="D36" s="4"/>
      <c r="E36" s="4"/>
      <c r="F36" s="4"/>
      <c r="G36" s="4"/>
    </row>
    <row r="37" spans="2:7" x14ac:dyDescent="0.3">
      <c r="B37" s="4"/>
      <c r="C37" s="4"/>
      <c r="D37" s="4"/>
      <c r="E37" s="4"/>
      <c r="F37" s="4"/>
      <c r="G37" s="4"/>
    </row>
    <row r="38" spans="2:7" x14ac:dyDescent="0.3">
      <c r="B38" s="4"/>
      <c r="C38" s="4"/>
      <c r="D38" s="4"/>
      <c r="E38" s="4"/>
      <c r="F38" s="4"/>
      <c r="G38" s="4"/>
    </row>
    <row r="39" spans="2:7" x14ac:dyDescent="0.3">
      <c r="B39" s="4"/>
      <c r="C39" s="4"/>
      <c r="D39" s="4"/>
      <c r="E39" s="4"/>
      <c r="F39" s="4"/>
      <c r="G39" s="4"/>
    </row>
  </sheetData>
  <pageMargins left="0.7" right="0.7" top="0.75" bottom="0.75" header="0.3" footer="0.3"/>
  <pageSetup paperSize="9" orientation="landscape" r:id="rId1"/>
  <headerFooter>
    <oddHeader>&amp;L&amp;"-,Regular"&amp;12PODRAVKA d.d.&amp;R&amp;"-,Regular"ŠK.GOD. 2019/20
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C6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V37" sqref="V37:V38"/>
    </sheetView>
  </sheetViews>
  <sheetFormatPr defaultRowHeight="13.2" x14ac:dyDescent="0.25"/>
  <cols>
    <col min="1" max="1" width="31.33203125" customWidth="1"/>
    <col min="22" max="22" width="9.109375" customWidth="1"/>
    <col min="25" max="25" width="22.6640625" customWidth="1"/>
    <col min="26" max="26" width="32.5546875" customWidth="1"/>
  </cols>
  <sheetData>
    <row r="1" spans="1:29" ht="13.8" x14ac:dyDescent="0.3">
      <c r="A1" s="22"/>
      <c r="B1" s="23"/>
      <c r="C1" s="23"/>
      <c r="D1" s="23"/>
      <c r="E1" s="24"/>
      <c r="F1" s="24"/>
      <c r="G1" s="24"/>
      <c r="H1" s="24"/>
      <c r="I1" s="24"/>
      <c r="J1" s="22"/>
      <c r="K1" s="24"/>
      <c r="L1" s="24"/>
      <c r="M1" s="22"/>
      <c r="N1" s="24"/>
      <c r="O1" s="24"/>
      <c r="P1" s="22"/>
    </row>
    <row r="2" spans="1:29" ht="13.8" x14ac:dyDescent="0.3">
      <c r="A2" s="22"/>
      <c r="B2" s="277" t="s">
        <v>87</v>
      </c>
      <c r="C2" s="278"/>
      <c r="D2" s="279"/>
      <c r="E2" s="280" t="s">
        <v>88</v>
      </c>
      <c r="F2" s="280"/>
      <c r="G2" s="280"/>
      <c r="H2" s="281" t="s">
        <v>89</v>
      </c>
      <c r="I2" s="282"/>
      <c r="J2" s="283"/>
      <c r="K2" s="280" t="s">
        <v>90</v>
      </c>
      <c r="L2" s="280"/>
      <c r="M2" s="280"/>
      <c r="N2" s="284" t="s">
        <v>91</v>
      </c>
      <c r="O2" s="280"/>
      <c r="P2" s="283"/>
      <c r="R2" s="295" t="s">
        <v>92</v>
      </c>
      <c r="S2" s="296"/>
      <c r="T2" s="296"/>
      <c r="U2" s="296"/>
      <c r="V2" s="297"/>
      <c r="W2" s="25"/>
      <c r="X2" s="25"/>
      <c r="Y2" s="25"/>
      <c r="Z2" s="25"/>
      <c r="AA2" s="25"/>
      <c r="AB2" s="25"/>
      <c r="AC2" s="25"/>
    </row>
    <row r="3" spans="1:29" ht="14.4" x14ac:dyDescent="0.3">
      <c r="A3" s="26" t="s">
        <v>93</v>
      </c>
      <c r="B3" s="27"/>
      <c r="C3" s="28">
        <v>8</v>
      </c>
      <c r="D3" s="29"/>
      <c r="E3" s="30"/>
      <c r="F3" s="214">
        <v>27.8</v>
      </c>
      <c r="G3" s="32"/>
      <c r="H3" s="33"/>
      <c r="I3" s="239">
        <v>14.14</v>
      </c>
      <c r="J3" s="34"/>
      <c r="K3" s="5"/>
      <c r="L3" s="214">
        <v>17.64</v>
      </c>
      <c r="M3" s="35"/>
      <c r="N3" s="33"/>
      <c r="O3" s="215">
        <v>12.37</v>
      </c>
      <c r="P3" s="36"/>
      <c r="R3" s="285">
        <f>AVERAGE(C3,F3,I3,L3,O3)</f>
        <v>15.99</v>
      </c>
      <c r="S3" s="286"/>
      <c r="T3" s="286"/>
      <c r="U3" s="286"/>
      <c r="V3" s="287"/>
      <c r="W3" s="25"/>
      <c r="X3" s="25"/>
      <c r="Y3" s="25"/>
      <c r="Z3" s="25"/>
      <c r="AA3" s="25"/>
      <c r="AB3" s="25"/>
      <c r="AC3" s="25"/>
    </row>
    <row r="4" spans="1:29" ht="14.4" x14ac:dyDescent="0.3">
      <c r="A4" s="37" t="s">
        <v>94</v>
      </c>
      <c r="B4" s="27"/>
      <c r="C4" s="31">
        <v>65.7</v>
      </c>
      <c r="D4" s="29"/>
      <c r="E4" s="5"/>
      <c r="F4" s="214">
        <v>41.7</v>
      </c>
      <c r="G4" s="32"/>
      <c r="H4" s="38"/>
      <c r="I4" s="214">
        <v>48.81</v>
      </c>
      <c r="J4" s="34"/>
      <c r="K4" s="5"/>
      <c r="L4" s="214">
        <v>50.43</v>
      </c>
      <c r="M4" s="35"/>
      <c r="N4" s="38"/>
      <c r="O4" s="216">
        <v>62.21</v>
      </c>
      <c r="P4" s="34"/>
      <c r="R4" s="288">
        <f t="shared" ref="R4:R5" si="0">AVERAGE(C4,F4,I4,L4,O4)</f>
        <v>53.77</v>
      </c>
      <c r="S4" s="289"/>
      <c r="T4" s="289"/>
      <c r="U4" s="289"/>
      <c r="V4" s="290"/>
      <c r="W4" s="25"/>
      <c r="X4" s="25"/>
      <c r="Y4" s="25"/>
      <c r="Z4" s="25"/>
      <c r="AA4" s="25"/>
      <c r="AB4" s="25"/>
      <c r="AC4" s="25"/>
    </row>
    <row r="5" spans="1:29" ht="14.4" x14ac:dyDescent="0.3">
      <c r="A5" s="39" t="s">
        <v>95</v>
      </c>
      <c r="B5" s="27"/>
      <c r="C5" s="40">
        <v>26.3</v>
      </c>
      <c r="D5" s="29"/>
      <c r="E5" s="5"/>
      <c r="F5" s="214">
        <v>30.5</v>
      </c>
      <c r="G5" s="32"/>
      <c r="H5" s="41"/>
      <c r="I5" s="240">
        <v>37.049999999999997</v>
      </c>
      <c r="J5" s="42"/>
      <c r="K5" s="5"/>
      <c r="L5" s="214">
        <v>31.93</v>
      </c>
      <c r="M5" s="35"/>
      <c r="N5" s="41"/>
      <c r="O5" s="216">
        <v>25.42</v>
      </c>
      <c r="P5" s="42"/>
      <c r="R5" s="291">
        <f t="shared" si="0"/>
        <v>30.24</v>
      </c>
      <c r="S5" s="292"/>
      <c r="T5" s="292"/>
      <c r="U5" s="292"/>
      <c r="V5" s="293"/>
      <c r="W5" s="25"/>
      <c r="X5" s="25"/>
      <c r="Y5" s="25"/>
      <c r="Z5" s="25"/>
      <c r="AA5" s="25"/>
      <c r="AB5" s="25"/>
      <c r="AC5" s="25"/>
    </row>
    <row r="6" spans="1:29" ht="13.8" x14ac:dyDescent="0.3">
      <c r="A6" s="43" t="s">
        <v>96</v>
      </c>
      <c r="B6" s="44" t="s">
        <v>97</v>
      </c>
      <c r="C6" s="45" t="s">
        <v>98</v>
      </c>
      <c r="D6" s="46" t="s">
        <v>99</v>
      </c>
      <c r="E6" s="48" t="s">
        <v>97</v>
      </c>
      <c r="F6" s="49" t="s">
        <v>98</v>
      </c>
      <c r="G6" s="50" t="s">
        <v>99</v>
      </c>
      <c r="H6" s="51" t="s">
        <v>97</v>
      </c>
      <c r="I6" s="47" t="s">
        <v>98</v>
      </c>
      <c r="J6" s="47" t="s">
        <v>99</v>
      </c>
      <c r="K6" s="48" t="s">
        <v>97</v>
      </c>
      <c r="L6" s="49" t="s">
        <v>98</v>
      </c>
      <c r="M6" s="50" t="s">
        <v>99</v>
      </c>
      <c r="N6" s="51" t="s">
        <v>97</v>
      </c>
      <c r="O6" s="47" t="s">
        <v>98</v>
      </c>
      <c r="P6" s="52" t="s">
        <v>99</v>
      </c>
      <c r="R6" s="164" t="s">
        <v>97</v>
      </c>
      <c r="S6" s="110" t="s">
        <v>98</v>
      </c>
      <c r="T6" s="110" t="s">
        <v>100</v>
      </c>
      <c r="U6" s="110" t="s">
        <v>267</v>
      </c>
      <c r="V6" s="165" t="s">
        <v>101</v>
      </c>
      <c r="W6" s="25"/>
      <c r="X6" s="25"/>
      <c r="Y6" s="252" t="s">
        <v>102</v>
      </c>
      <c r="Z6" s="53" t="s">
        <v>103</v>
      </c>
      <c r="AA6" s="7"/>
      <c r="AB6" s="7"/>
      <c r="AC6" s="7"/>
    </row>
    <row r="7" spans="1:29" ht="13.8" x14ac:dyDescent="0.3">
      <c r="A7" s="54" t="s">
        <v>16</v>
      </c>
      <c r="B7" s="55">
        <v>327.5</v>
      </c>
      <c r="C7" s="56"/>
      <c r="D7" s="57"/>
      <c r="E7" s="58">
        <v>337.5</v>
      </c>
      <c r="F7" s="56" t="s">
        <v>104</v>
      </c>
      <c r="G7" s="58" t="s">
        <v>104</v>
      </c>
      <c r="H7" s="153">
        <v>459.4</v>
      </c>
      <c r="I7" s="154" t="s">
        <v>104</v>
      </c>
      <c r="J7" s="155" t="s">
        <v>104</v>
      </c>
      <c r="K7" s="55">
        <v>395</v>
      </c>
      <c r="L7" s="56" t="s">
        <v>104</v>
      </c>
      <c r="M7" s="59" t="s">
        <v>104</v>
      </c>
      <c r="N7" s="55">
        <v>395.6</v>
      </c>
      <c r="O7" s="56" t="s">
        <v>104</v>
      </c>
      <c r="P7" s="59" t="s">
        <v>104</v>
      </c>
      <c r="R7" s="60">
        <f>AVERAGE(B7,E7,H7,K7,'NUTRITIVNE VRIJEDNOSTI'!N7)</f>
        <v>383</v>
      </c>
      <c r="S7" s="45"/>
      <c r="T7" s="45"/>
      <c r="U7" s="45"/>
      <c r="V7" s="61"/>
      <c r="W7" s="25"/>
      <c r="X7" s="25"/>
      <c r="Y7" s="253"/>
      <c r="Z7" s="62"/>
      <c r="AA7" s="294" t="s">
        <v>105</v>
      </c>
      <c r="AB7" s="294"/>
      <c r="AC7" s="294"/>
    </row>
    <row r="8" spans="1:29" ht="14.4" x14ac:dyDescent="0.3">
      <c r="A8" s="54" t="s">
        <v>17</v>
      </c>
      <c r="B8" s="63">
        <v>598.27</v>
      </c>
      <c r="C8" s="64">
        <v>1943.75</v>
      </c>
      <c r="D8" s="65">
        <v>0.30779163987138264</v>
      </c>
      <c r="E8" s="64">
        <v>536.98</v>
      </c>
      <c r="F8" s="64">
        <v>1988.12</v>
      </c>
      <c r="G8" s="66">
        <v>0.27010000000000001</v>
      </c>
      <c r="H8" s="156">
        <v>487.77</v>
      </c>
      <c r="I8" s="157">
        <v>1988.12</v>
      </c>
      <c r="J8" s="158">
        <v>0.24529999999999999</v>
      </c>
      <c r="K8" s="63">
        <v>459.64</v>
      </c>
      <c r="L8" s="64">
        <v>1988.12</v>
      </c>
      <c r="M8" s="65">
        <v>0.23119999999999999</v>
      </c>
      <c r="N8" s="63">
        <v>494.65</v>
      </c>
      <c r="O8" s="64">
        <v>1988.12</v>
      </c>
      <c r="P8" s="67">
        <v>0.24879999999999999</v>
      </c>
      <c r="R8" s="60">
        <f>AVERAGE(B8,E8,H8,K8,'NUTRITIVNE VRIJEDNOSTI'!N8)</f>
        <v>515.46199999999999</v>
      </c>
      <c r="S8" s="68">
        <v>1943.75</v>
      </c>
      <c r="T8" s="69">
        <f t="shared" ref="T8:T39" si="1">S8*0.25</f>
        <v>485.9375</v>
      </c>
      <c r="U8" s="166">
        <f>(R8/S8)*100</f>
        <v>26.518945337620579</v>
      </c>
      <c r="V8" s="257">
        <f>R8-T8</f>
        <v>29.524499999999989</v>
      </c>
      <c r="W8" s="25"/>
      <c r="X8" s="25"/>
      <c r="Y8" s="71" t="s">
        <v>106</v>
      </c>
      <c r="Z8" s="72">
        <v>486</v>
      </c>
      <c r="AA8" s="73" t="s">
        <v>107</v>
      </c>
      <c r="AB8" s="74" t="s">
        <v>108</v>
      </c>
      <c r="AC8" s="75" t="s">
        <v>109</v>
      </c>
    </row>
    <row r="9" spans="1:29" ht="14.4" x14ac:dyDescent="0.3">
      <c r="A9" s="54" t="s">
        <v>18</v>
      </c>
      <c r="B9" s="63">
        <v>156.05000000000001</v>
      </c>
      <c r="C9" s="64"/>
      <c r="D9" s="65"/>
      <c r="E9" s="64">
        <v>163.24</v>
      </c>
      <c r="F9" s="64">
        <v>556.66999999999996</v>
      </c>
      <c r="G9" s="66">
        <v>0.29320000000000002</v>
      </c>
      <c r="H9" s="156">
        <v>185.19</v>
      </c>
      <c r="I9" s="157">
        <v>556.66999999999996</v>
      </c>
      <c r="J9" s="158">
        <v>0.3327</v>
      </c>
      <c r="K9" s="63">
        <v>149.86000000000001</v>
      </c>
      <c r="L9" s="64">
        <v>556.66999999999996</v>
      </c>
      <c r="M9" s="67">
        <v>0.26919999999999999</v>
      </c>
      <c r="N9" s="63">
        <v>127.17</v>
      </c>
      <c r="O9" s="64">
        <v>556.66999999999996</v>
      </c>
      <c r="P9" s="67">
        <v>0.22839999999999999</v>
      </c>
      <c r="R9" s="60">
        <f>AVERAGE(B9,E9,H9,K9,'NUTRITIVNE VRIJEDNOSTI'!N9)</f>
        <v>156.30199999999999</v>
      </c>
      <c r="S9" s="68"/>
      <c r="T9" s="68">
        <f t="shared" si="1"/>
        <v>0</v>
      </c>
      <c r="U9" s="166"/>
      <c r="V9" s="70"/>
      <c r="W9" s="25"/>
      <c r="X9" s="25"/>
      <c r="Y9" s="76" t="s">
        <v>110</v>
      </c>
      <c r="Z9" s="72" t="s">
        <v>282</v>
      </c>
      <c r="AA9" s="73" t="s">
        <v>111</v>
      </c>
      <c r="AB9" s="74" t="s">
        <v>107</v>
      </c>
      <c r="AC9" s="75" t="s">
        <v>112</v>
      </c>
    </row>
    <row r="10" spans="1:29" ht="14.4" x14ac:dyDescent="0.3">
      <c r="A10" s="54" t="s">
        <v>19</v>
      </c>
      <c r="B10" s="63">
        <v>33.58</v>
      </c>
      <c r="C10" s="64"/>
      <c r="D10" s="65"/>
      <c r="E10" s="64">
        <v>29.73</v>
      </c>
      <c r="F10" s="64">
        <v>178.93</v>
      </c>
      <c r="G10" s="66">
        <v>0.1661</v>
      </c>
      <c r="H10" s="156">
        <v>61.6</v>
      </c>
      <c r="I10" s="157">
        <v>178.93</v>
      </c>
      <c r="J10" s="158">
        <v>0.34429999999999999</v>
      </c>
      <c r="K10" s="63">
        <v>41.04</v>
      </c>
      <c r="L10" s="64">
        <v>178.93</v>
      </c>
      <c r="M10" s="67">
        <v>0.22939999999999999</v>
      </c>
      <c r="N10" s="63">
        <v>38.94</v>
      </c>
      <c r="O10" s="64">
        <v>178.93</v>
      </c>
      <c r="P10" s="67">
        <v>0.21759999999999999</v>
      </c>
      <c r="R10" s="60">
        <f>AVERAGE(B10,E10,H10,K10,'NUTRITIVNE VRIJEDNOSTI'!N10)</f>
        <v>40.977999999999994</v>
      </c>
      <c r="S10" s="68"/>
      <c r="T10" s="68">
        <f t="shared" si="1"/>
        <v>0</v>
      </c>
      <c r="U10" s="166"/>
      <c r="V10" s="70"/>
      <c r="W10" s="25"/>
      <c r="X10" s="25"/>
      <c r="Y10" s="76" t="s">
        <v>113</v>
      </c>
      <c r="Z10" s="72" t="s">
        <v>283</v>
      </c>
      <c r="AA10" s="73" t="s">
        <v>111</v>
      </c>
      <c r="AB10" s="74" t="s">
        <v>107</v>
      </c>
      <c r="AC10" s="75" t="s">
        <v>112</v>
      </c>
    </row>
    <row r="11" spans="1:29" ht="14.4" x14ac:dyDescent="0.3">
      <c r="A11" s="54" t="s">
        <v>20</v>
      </c>
      <c r="B11" s="63">
        <v>11.91</v>
      </c>
      <c r="C11" s="64">
        <v>60.762500000000003</v>
      </c>
      <c r="D11" s="65">
        <v>0.19600905163546595</v>
      </c>
      <c r="E11" s="64">
        <v>37.54</v>
      </c>
      <c r="F11" s="64">
        <v>34.200000000000003</v>
      </c>
      <c r="G11" s="66">
        <v>1.0976999999999999</v>
      </c>
      <c r="H11" s="156">
        <v>17.739999999999998</v>
      </c>
      <c r="I11" s="157">
        <v>34.200000000000003</v>
      </c>
      <c r="J11" s="158">
        <v>0.51880000000000004</v>
      </c>
      <c r="K11" s="63">
        <v>20.81</v>
      </c>
      <c r="L11" s="64">
        <v>34.200000000000003</v>
      </c>
      <c r="M11" s="67">
        <v>0.60860000000000003</v>
      </c>
      <c r="N11" s="63">
        <v>15.47</v>
      </c>
      <c r="O11" s="64">
        <v>34.200000000000003</v>
      </c>
      <c r="P11" s="67">
        <v>0.45240000000000002</v>
      </c>
      <c r="R11" s="60">
        <f>AVERAGE(B11,E11,H11,K11,'NUTRITIVNE VRIJEDNOSTI'!N11)</f>
        <v>20.693999999999999</v>
      </c>
      <c r="S11" s="68">
        <v>60.762500000000003</v>
      </c>
      <c r="T11" s="45">
        <f t="shared" si="1"/>
        <v>15.190625000000001</v>
      </c>
      <c r="U11" s="166">
        <f t="shared" ref="U11:U13" si="2">(R11/S11)*100</f>
        <v>34.057189878625792</v>
      </c>
      <c r="V11" s="245">
        <f t="shared" ref="V11:V13" si="3">R11-T11</f>
        <v>5.5033749999999984</v>
      </c>
      <c r="W11" s="25"/>
      <c r="X11" s="25"/>
      <c r="Y11" s="76" t="s">
        <v>114</v>
      </c>
      <c r="Z11" s="72" t="s">
        <v>284</v>
      </c>
      <c r="AA11" s="73">
        <v>10</v>
      </c>
      <c r="AB11" s="73" t="s">
        <v>107</v>
      </c>
      <c r="AC11" s="73" t="s">
        <v>112</v>
      </c>
    </row>
    <row r="12" spans="1:29" ht="14.4" x14ac:dyDescent="0.3">
      <c r="A12" s="54" t="s">
        <v>21</v>
      </c>
      <c r="B12" s="63">
        <v>100.94</v>
      </c>
      <c r="C12" s="64">
        <v>242.97499999999999</v>
      </c>
      <c r="D12" s="65">
        <v>0.4154336865932709</v>
      </c>
      <c r="E12" s="64">
        <v>56.34</v>
      </c>
      <c r="F12" s="64">
        <v>273.37</v>
      </c>
      <c r="G12" s="66">
        <v>0.20610000000000001</v>
      </c>
      <c r="H12" s="156">
        <v>61.24</v>
      </c>
      <c r="I12" s="157">
        <v>273.37</v>
      </c>
      <c r="J12" s="158">
        <v>0.224</v>
      </c>
      <c r="K12" s="63">
        <v>59.49</v>
      </c>
      <c r="L12" s="64">
        <v>273.37</v>
      </c>
      <c r="M12" s="67">
        <v>0.21759999999999999</v>
      </c>
      <c r="N12" s="63">
        <v>77.790000000000006</v>
      </c>
      <c r="O12" s="64">
        <v>273.37</v>
      </c>
      <c r="P12" s="67">
        <v>0.28460000000000002</v>
      </c>
      <c r="R12" s="60">
        <f>AVERAGE(B12,E12,H12,K12,'NUTRITIVNE VRIJEDNOSTI'!N12)</f>
        <v>71.16</v>
      </c>
      <c r="S12" s="68">
        <v>242.97499999999999</v>
      </c>
      <c r="T12" s="45">
        <f t="shared" si="1"/>
        <v>60.743749999999999</v>
      </c>
      <c r="U12" s="166">
        <f t="shared" si="2"/>
        <v>29.286963679390883</v>
      </c>
      <c r="V12" s="245">
        <f t="shared" si="3"/>
        <v>10.416249999999998</v>
      </c>
      <c r="W12" s="25"/>
      <c r="X12" s="25"/>
      <c r="Y12" s="76" t="s">
        <v>115</v>
      </c>
      <c r="Z12" s="72" t="s">
        <v>285</v>
      </c>
      <c r="AA12" s="73" t="s">
        <v>116</v>
      </c>
      <c r="AB12" s="74" t="s">
        <v>117</v>
      </c>
      <c r="AC12" s="75" t="s">
        <v>118</v>
      </c>
    </row>
    <row r="13" spans="1:29" ht="14.4" x14ac:dyDescent="0.3">
      <c r="A13" s="54" t="s">
        <v>22</v>
      </c>
      <c r="B13" s="63">
        <v>5.63</v>
      </c>
      <c r="C13" s="64">
        <v>19.45</v>
      </c>
      <c r="D13" s="65"/>
      <c r="E13" s="64">
        <v>4.6500000000000004</v>
      </c>
      <c r="F13" s="64">
        <v>27.83</v>
      </c>
      <c r="G13" s="66">
        <v>0.1671</v>
      </c>
      <c r="H13" s="156">
        <v>5.81</v>
      </c>
      <c r="I13" s="157">
        <v>27.83</v>
      </c>
      <c r="J13" s="158">
        <v>0.2087</v>
      </c>
      <c r="K13" s="77">
        <v>2.06</v>
      </c>
      <c r="L13" s="78">
        <v>27.83</v>
      </c>
      <c r="M13" s="152">
        <v>7.4099999999999999E-2</v>
      </c>
      <c r="N13" s="63">
        <v>4.92</v>
      </c>
      <c r="O13" s="64">
        <v>27.83</v>
      </c>
      <c r="P13" s="67">
        <v>0.17680000000000001</v>
      </c>
      <c r="R13" s="60">
        <f>AVERAGE(B13,E13,H13,K13,'NUTRITIVNE VRIJEDNOSTI'!N13)</f>
        <v>4.6139999999999999</v>
      </c>
      <c r="S13" s="68">
        <v>19.45</v>
      </c>
      <c r="T13" s="45">
        <f t="shared" si="1"/>
        <v>4.8624999999999998</v>
      </c>
      <c r="U13" s="166">
        <f t="shared" si="2"/>
        <v>23.722365038560412</v>
      </c>
      <c r="V13" s="245">
        <f t="shared" si="3"/>
        <v>-0.24849999999999994</v>
      </c>
      <c r="W13" s="25"/>
      <c r="X13" s="25"/>
      <c r="Y13" s="76" t="s">
        <v>119</v>
      </c>
      <c r="Z13" s="72" t="s">
        <v>286</v>
      </c>
      <c r="AA13" s="73" t="s">
        <v>111</v>
      </c>
      <c r="AB13" s="74" t="s">
        <v>107</v>
      </c>
      <c r="AC13" s="75" t="s">
        <v>112</v>
      </c>
    </row>
    <row r="14" spans="1:29" ht="14.4" x14ac:dyDescent="0.3">
      <c r="A14" s="54" t="s">
        <v>23</v>
      </c>
      <c r="B14" s="63">
        <v>0.44</v>
      </c>
      <c r="C14" s="3"/>
      <c r="D14" s="79"/>
      <c r="E14" s="64">
        <v>0.39</v>
      </c>
      <c r="F14" s="3" t="s">
        <v>104</v>
      </c>
      <c r="G14" s="86" t="s">
        <v>104</v>
      </c>
      <c r="H14" s="156">
        <v>0.53</v>
      </c>
      <c r="I14" s="94" t="s">
        <v>104</v>
      </c>
      <c r="J14" s="159" t="s">
        <v>104</v>
      </c>
      <c r="K14" s="77">
        <v>0.18</v>
      </c>
      <c r="L14" s="8" t="s">
        <v>104</v>
      </c>
      <c r="M14" s="152" t="s">
        <v>104</v>
      </c>
      <c r="N14" s="63">
        <v>0.63</v>
      </c>
      <c r="O14" s="3" t="s">
        <v>104</v>
      </c>
      <c r="P14" s="67" t="s">
        <v>104</v>
      </c>
      <c r="R14" s="60">
        <f>AVERAGE(B14,E14,H14,K14,'NUTRITIVNE VRIJEDNOSTI'!N14)</f>
        <v>0.434</v>
      </c>
      <c r="S14" s="80"/>
      <c r="T14" s="68">
        <f t="shared" si="1"/>
        <v>0</v>
      </c>
      <c r="U14" s="166"/>
      <c r="V14" s="70"/>
      <c r="W14" s="25"/>
      <c r="X14" s="25"/>
      <c r="Y14" s="81" t="s">
        <v>120</v>
      </c>
      <c r="Z14" s="82" t="s">
        <v>287</v>
      </c>
      <c r="AA14" s="73" t="s">
        <v>116</v>
      </c>
      <c r="AB14" s="74" t="s">
        <v>117</v>
      </c>
      <c r="AC14" s="75" t="s">
        <v>118</v>
      </c>
    </row>
    <row r="15" spans="1:29" ht="13.8" x14ac:dyDescent="0.3">
      <c r="A15" s="54" t="s">
        <v>24</v>
      </c>
      <c r="B15" s="63">
        <v>4.38</v>
      </c>
      <c r="C15" s="3"/>
      <c r="D15" s="79"/>
      <c r="E15" s="64">
        <v>4.6500000000000004</v>
      </c>
      <c r="F15" s="3" t="s">
        <v>104</v>
      </c>
      <c r="G15" s="86" t="s">
        <v>104</v>
      </c>
      <c r="H15" s="156">
        <v>5.81</v>
      </c>
      <c r="I15" s="94" t="s">
        <v>104</v>
      </c>
      <c r="J15" s="159" t="s">
        <v>104</v>
      </c>
      <c r="K15" s="63">
        <v>2.06</v>
      </c>
      <c r="L15" s="83" t="s">
        <v>104</v>
      </c>
      <c r="M15" s="67" t="s">
        <v>104</v>
      </c>
      <c r="N15" s="63">
        <v>4.92</v>
      </c>
      <c r="O15" s="83" t="s">
        <v>104</v>
      </c>
      <c r="P15" s="67" t="s">
        <v>104</v>
      </c>
      <c r="R15" s="60">
        <f>AVERAGE(B15,E15,H15,K15,'NUTRITIVNE VRIJEDNOSTI'!N15)</f>
        <v>4.3639999999999999</v>
      </c>
      <c r="S15" s="84"/>
      <c r="T15" s="68">
        <f t="shared" si="1"/>
        <v>0</v>
      </c>
      <c r="U15" s="166"/>
      <c r="V15" s="70"/>
      <c r="W15" s="25"/>
      <c r="X15" s="25"/>
      <c r="Y15" s="7"/>
      <c r="Z15" s="7"/>
      <c r="AA15" s="7"/>
      <c r="AB15" s="7"/>
      <c r="AC15" s="7"/>
    </row>
    <row r="16" spans="1:29" ht="13.8" x14ac:dyDescent="0.3">
      <c r="A16" s="54" t="s">
        <v>25</v>
      </c>
      <c r="B16" s="63" t="s">
        <v>26</v>
      </c>
      <c r="C16" s="3"/>
      <c r="D16" s="79"/>
      <c r="E16" s="64">
        <v>0</v>
      </c>
      <c r="F16" s="3" t="s">
        <v>104</v>
      </c>
      <c r="G16" s="86" t="s">
        <v>104</v>
      </c>
      <c r="H16" s="156">
        <v>0</v>
      </c>
      <c r="I16" s="94" t="s">
        <v>104</v>
      </c>
      <c r="J16" s="159" t="s">
        <v>104</v>
      </c>
      <c r="K16" s="63">
        <v>0</v>
      </c>
      <c r="L16" s="83" t="s">
        <v>104</v>
      </c>
      <c r="M16" s="67" t="s">
        <v>104</v>
      </c>
      <c r="N16" s="63">
        <v>0</v>
      </c>
      <c r="O16" s="83" t="s">
        <v>104</v>
      </c>
      <c r="P16" s="67" t="s">
        <v>104</v>
      </c>
      <c r="R16" s="60">
        <f>AVERAGE(B16,E16,H16,K16,'NUTRITIVNE VRIJEDNOSTI'!N16)</f>
        <v>0</v>
      </c>
      <c r="S16" s="84"/>
      <c r="T16" s="68">
        <f t="shared" si="1"/>
        <v>0</v>
      </c>
      <c r="U16" s="166"/>
      <c r="V16" s="70"/>
      <c r="W16" s="25"/>
      <c r="X16" s="25"/>
      <c r="Y16" s="7"/>
      <c r="Z16" s="7"/>
      <c r="AA16" s="7"/>
      <c r="AB16" s="7"/>
      <c r="AC16" s="7"/>
    </row>
    <row r="17" spans="1:29" ht="14.4" x14ac:dyDescent="0.3">
      <c r="A17" s="54" t="s">
        <v>27</v>
      </c>
      <c r="B17" s="63">
        <v>54.47</v>
      </c>
      <c r="C17" s="3">
        <v>48.599999999999994</v>
      </c>
      <c r="D17" s="79">
        <v>1.1207818930041153</v>
      </c>
      <c r="E17" s="64">
        <v>4.59</v>
      </c>
      <c r="F17" s="3" t="s">
        <v>104</v>
      </c>
      <c r="G17" s="86" t="s">
        <v>104</v>
      </c>
      <c r="H17" s="156">
        <v>16.98</v>
      </c>
      <c r="I17" s="94" t="s">
        <v>104</v>
      </c>
      <c r="J17" s="159" t="s">
        <v>104</v>
      </c>
      <c r="K17" s="63">
        <v>22.21</v>
      </c>
      <c r="L17" s="85" t="s">
        <v>104</v>
      </c>
      <c r="M17" s="79" t="s">
        <v>104</v>
      </c>
      <c r="N17" s="63">
        <v>27.02</v>
      </c>
      <c r="O17" s="85" t="s">
        <v>104</v>
      </c>
      <c r="P17" s="87" t="s">
        <v>104</v>
      </c>
      <c r="R17" s="60">
        <f>AVERAGE(B17,E17,H17,K17,'NUTRITIVNE VRIJEDNOSTI'!N17)</f>
        <v>25.053999999999998</v>
      </c>
      <c r="S17" s="88">
        <v>48.599999999999994</v>
      </c>
      <c r="T17" s="68">
        <f t="shared" si="1"/>
        <v>12.149999999999999</v>
      </c>
      <c r="U17" s="166"/>
      <c r="V17" s="247">
        <f>R17-T17</f>
        <v>12.904</v>
      </c>
      <c r="W17" s="25"/>
      <c r="X17" s="25"/>
      <c r="Y17" s="7"/>
      <c r="Z17" s="7"/>
      <c r="AA17" s="7"/>
      <c r="AB17" s="7"/>
      <c r="AC17" s="7"/>
    </row>
    <row r="18" spans="1:29" ht="13.8" x14ac:dyDescent="0.3">
      <c r="A18" s="54" t="s">
        <v>28</v>
      </c>
      <c r="B18" s="63">
        <v>3.28</v>
      </c>
      <c r="C18" s="3"/>
      <c r="D18" s="79"/>
      <c r="E18" s="64">
        <v>0</v>
      </c>
      <c r="F18" s="3" t="s">
        <v>104</v>
      </c>
      <c r="G18" s="86" t="s">
        <v>104</v>
      </c>
      <c r="H18" s="156">
        <v>0</v>
      </c>
      <c r="I18" s="94" t="s">
        <v>104</v>
      </c>
      <c r="J18" s="159" t="s">
        <v>104</v>
      </c>
      <c r="K18" s="63">
        <v>0</v>
      </c>
      <c r="L18" s="85" t="s">
        <v>104</v>
      </c>
      <c r="M18" s="79" t="s">
        <v>104</v>
      </c>
      <c r="N18" s="63">
        <v>0</v>
      </c>
      <c r="O18" s="85" t="s">
        <v>104</v>
      </c>
      <c r="P18" s="79" t="s">
        <v>104</v>
      </c>
      <c r="R18" s="60">
        <f>AVERAGE(B18,E18,H18,K18,'NUTRITIVNE VRIJEDNOSTI'!N18)</f>
        <v>0.65599999999999992</v>
      </c>
      <c r="S18" s="88"/>
      <c r="T18" s="68">
        <f t="shared" si="1"/>
        <v>0</v>
      </c>
      <c r="U18" s="166"/>
      <c r="V18" s="70"/>
      <c r="W18" s="25"/>
      <c r="X18" s="25"/>
      <c r="AA18" s="91"/>
      <c r="AB18" s="91"/>
      <c r="AC18" s="91"/>
    </row>
    <row r="19" spans="1:29" ht="13.8" x14ac:dyDescent="0.3">
      <c r="A19" s="54" t="s">
        <v>30</v>
      </c>
      <c r="B19" s="63">
        <v>18.34</v>
      </c>
      <c r="C19" s="3"/>
      <c r="D19" s="79"/>
      <c r="E19" s="64">
        <v>0.17</v>
      </c>
      <c r="F19" s="3" t="s">
        <v>104</v>
      </c>
      <c r="G19" s="86" t="s">
        <v>104</v>
      </c>
      <c r="H19" s="156">
        <v>5.91</v>
      </c>
      <c r="I19" s="94" t="s">
        <v>104</v>
      </c>
      <c r="J19" s="159" t="s">
        <v>104</v>
      </c>
      <c r="K19" s="63">
        <v>16.63</v>
      </c>
      <c r="L19" s="85" t="s">
        <v>104</v>
      </c>
      <c r="M19" s="79" t="s">
        <v>104</v>
      </c>
      <c r="N19" s="63">
        <v>23.75</v>
      </c>
      <c r="O19" s="85" t="s">
        <v>104</v>
      </c>
      <c r="P19" s="79" t="s">
        <v>104</v>
      </c>
      <c r="R19" s="60">
        <f>AVERAGE(B19,E19,H19,K19,'NUTRITIVNE VRIJEDNOSTI'!N19)</f>
        <v>12.959999999999999</v>
      </c>
      <c r="S19" s="88"/>
      <c r="T19" s="68">
        <f t="shared" si="1"/>
        <v>0</v>
      </c>
      <c r="U19" s="166"/>
      <c r="V19" s="70"/>
      <c r="W19" s="25"/>
      <c r="X19" s="25"/>
      <c r="AA19" s="93"/>
      <c r="AB19" s="93"/>
      <c r="AC19" s="93"/>
    </row>
    <row r="20" spans="1:29" ht="13.8" x14ac:dyDescent="0.3">
      <c r="A20" s="54" t="s">
        <v>31</v>
      </c>
      <c r="B20" s="63">
        <v>3.86</v>
      </c>
      <c r="C20" s="3"/>
      <c r="D20" s="79"/>
      <c r="E20" s="64">
        <v>0.28999999999999998</v>
      </c>
      <c r="F20" s="3" t="s">
        <v>104</v>
      </c>
      <c r="G20" s="86" t="s">
        <v>104</v>
      </c>
      <c r="H20" s="156">
        <v>7.3</v>
      </c>
      <c r="I20" s="94" t="s">
        <v>104</v>
      </c>
      <c r="J20" s="159" t="s">
        <v>104</v>
      </c>
      <c r="K20" s="63">
        <v>0.89</v>
      </c>
      <c r="L20" s="64" t="s">
        <v>104</v>
      </c>
      <c r="M20" s="79" t="s">
        <v>104</v>
      </c>
      <c r="N20" s="63">
        <v>1.48</v>
      </c>
      <c r="O20" s="64" t="s">
        <v>104</v>
      </c>
      <c r="P20" s="79" t="s">
        <v>104</v>
      </c>
      <c r="R20" s="60">
        <f>AVERAGE(B20,E20,H20,K20,'NUTRITIVNE VRIJEDNOSTI'!N20)</f>
        <v>2.7640000000000002</v>
      </c>
      <c r="S20" s="68"/>
      <c r="T20" s="68">
        <f t="shared" si="1"/>
        <v>0</v>
      </c>
      <c r="U20" s="166"/>
      <c r="V20" s="70"/>
      <c r="W20" s="25"/>
      <c r="X20" s="25"/>
      <c r="AA20" s="93"/>
      <c r="AB20" s="93"/>
      <c r="AC20" s="93"/>
    </row>
    <row r="21" spans="1:29" ht="13.8" x14ac:dyDescent="0.3">
      <c r="A21" s="54" t="s">
        <v>32</v>
      </c>
      <c r="B21" s="63">
        <v>1.86</v>
      </c>
      <c r="C21" s="3"/>
      <c r="D21" s="79"/>
      <c r="E21" s="64">
        <v>20.38</v>
      </c>
      <c r="F21" s="3" t="s">
        <v>104</v>
      </c>
      <c r="G21" s="86" t="s">
        <v>104</v>
      </c>
      <c r="H21" s="156">
        <v>17.190000000000001</v>
      </c>
      <c r="I21" s="94" t="s">
        <v>104</v>
      </c>
      <c r="J21" s="159" t="s">
        <v>104</v>
      </c>
      <c r="K21" s="63">
        <v>2.82</v>
      </c>
      <c r="L21" s="85" t="s">
        <v>104</v>
      </c>
      <c r="M21" s="79" t="s">
        <v>104</v>
      </c>
      <c r="N21" s="63">
        <v>45.64</v>
      </c>
      <c r="O21" s="85" t="s">
        <v>104</v>
      </c>
      <c r="P21" s="79" t="s">
        <v>104</v>
      </c>
      <c r="R21" s="60">
        <f>AVERAGE(B21,E21,H21,K21,'NUTRITIVNE VRIJEDNOSTI'!N21)</f>
        <v>17.577999999999999</v>
      </c>
      <c r="S21" s="88"/>
      <c r="T21" s="68">
        <f t="shared" si="1"/>
        <v>0</v>
      </c>
      <c r="U21" s="166"/>
      <c r="V21" s="70"/>
      <c r="W21" s="25"/>
      <c r="X21" s="25"/>
      <c r="AA21" s="93"/>
      <c r="AB21" s="93"/>
      <c r="AC21" s="93"/>
    </row>
    <row r="22" spans="1:29" ht="14.4" x14ac:dyDescent="0.3">
      <c r="A22" s="54" t="s">
        <v>33</v>
      </c>
      <c r="B22" s="63">
        <v>17.34</v>
      </c>
      <c r="C22" s="64">
        <v>70.95</v>
      </c>
      <c r="D22" s="65">
        <v>0.24439746300211415</v>
      </c>
      <c r="E22" s="64">
        <v>18.3</v>
      </c>
      <c r="F22" s="64">
        <v>61.85</v>
      </c>
      <c r="G22" s="66">
        <v>0.29580000000000001</v>
      </c>
      <c r="H22" s="156">
        <v>20.67</v>
      </c>
      <c r="I22" s="157">
        <v>61.85</v>
      </c>
      <c r="J22" s="158">
        <v>0.33410000000000001</v>
      </c>
      <c r="K22" s="63">
        <v>16.739999999999998</v>
      </c>
      <c r="L22" s="64">
        <v>61.85</v>
      </c>
      <c r="M22" s="65">
        <v>0.27060000000000001</v>
      </c>
      <c r="N22" s="63">
        <v>14.13</v>
      </c>
      <c r="O22" s="64">
        <v>61.85</v>
      </c>
      <c r="P22" s="65">
        <v>0.22839999999999999</v>
      </c>
      <c r="R22" s="60">
        <f>AVERAGE(B22,E22,H22,K22,'NUTRITIVNE VRIJEDNOSTI'!N22)</f>
        <v>17.436</v>
      </c>
      <c r="S22" s="88">
        <v>70.95</v>
      </c>
      <c r="T22" s="69">
        <f t="shared" si="1"/>
        <v>17.737500000000001</v>
      </c>
      <c r="U22" s="166">
        <f t="shared" ref="U22:U23" si="4">(R22/S22)*100</f>
        <v>24.575052854122621</v>
      </c>
      <c r="V22" s="245">
        <f t="shared" ref="V22:V23" si="5">R22-T22</f>
        <v>-0.30150000000000077</v>
      </c>
      <c r="W22" s="25"/>
      <c r="X22" s="25"/>
      <c r="AA22" s="93"/>
      <c r="AB22" s="93"/>
      <c r="AC22" s="93"/>
    </row>
    <row r="23" spans="1:29" ht="14.4" x14ac:dyDescent="0.3">
      <c r="A23" s="54" t="s">
        <v>34</v>
      </c>
      <c r="B23" s="63">
        <v>3.73</v>
      </c>
      <c r="C23" s="64">
        <v>21.6</v>
      </c>
      <c r="D23" s="65">
        <v>0.17268518518518516</v>
      </c>
      <c r="E23" s="64">
        <v>3.3</v>
      </c>
      <c r="F23" s="64">
        <v>19.88</v>
      </c>
      <c r="G23" s="66">
        <v>0.1661</v>
      </c>
      <c r="H23" s="156">
        <v>6.84</v>
      </c>
      <c r="I23" s="157">
        <v>19.88</v>
      </c>
      <c r="J23" s="158">
        <v>0.34429999999999999</v>
      </c>
      <c r="K23" s="63">
        <v>4.5599999999999996</v>
      </c>
      <c r="L23" s="64">
        <v>19.88</v>
      </c>
      <c r="M23" s="65">
        <v>0.22939999999999999</v>
      </c>
      <c r="N23" s="63">
        <v>4.33</v>
      </c>
      <c r="O23" s="64">
        <v>19.88</v>
      </c>
      <c r="P23" s="65">
        <v>0.21759999999999999</v>
      </c>
      <c r="R23" s="60">
        <f>AVERAGE(B23,E23,H23,K23,'NUTRITIVNE VRIJEDNOSTI'!N23)</f>
        <v>4.5519999999999996</v>
      </c>
      <c r="S23" s="88">
        <v>21.6</v>
      </c>
      <c r="T23" s="68">
        <f t="shared" si="1"/>
        <v>5.4</v>
      </c>
      <c r="U23" s="166">
        <f t="shared" si="4"/>
        <v>21.074074074074069</v>
      </c>
      <c r="V23" s="245">
        <f t="shared" si="5"/>
        <v>-0.84800000000000075</v>
      </c>
      <c r="W23" s="25"/>
      <c r="X23" s="25"/>
      <c r="AA23" s="93"/>
      <c r="AB23" s="93"/>
      <c r="AC23" s="93"/>
    </row>
    <row r="24" spans="1:29" ht="13.8" x14ac:dyDescent="0.3">
      <c r="A24" s="54" t="s">
        <v>35</v>
      </c>
      <c r="B24" s="63">
        <v>0.01</v>
      </c>
      <c r="C24" s="64"/>
      <c r="D24" s="65"/>
      <c r="E24" s="64">
        <v>8.61</v>
      </c>
      <c r="F24" s="64">
        <v>22.09</v>
      </c>
      <c r="G24" s="66">
        <v>0.38969999999999999</v>
      </c>
      <c r="H24" s="156">
        <v>2.97</v>
      </c>
      <c r="I24" s="157">
        <v>22.09</v>
      </c>
      <c r="J24" s="158">
        <v>0.13450000000000001</v>
      </c>
      <c r="K24" s="63">
        <v>7.31</v>
      </c>
      <c r="L24" s="64">
        <v>22.09</v>
      </c>
      <c r="M24" s="65">
        <v>0.33090000000000003</v>
      </c>
      <c r="N24" s="63">
        <v>0.21</v>
      </c>
      <c r="O24" s="64">
        <v>22.09</v>
      </c>
      <c r="P24" s="65">
        <v>9.4999999999999998E-3</v>
      </c>
      <c r="R24" s="60">
        <f>AVERAGE(B24,E24,H24,K24,'NUTRITIVNE VRIJEDNOSTI'!N24)</f>
        <v>3.8220000000000001</v>
      </c>
      <c r="S24" s="68"/>
      <c r="T24" s="68">
        <f t="shared" si="1"/>
        <v>0</v>
      </c>
      <c r="U24" s="166"/>
      <c r="V24" s="70"/>
      <c r="W24" s="25"/>
      <c r="X24" s="25"/>
      <c r="AA24" s="91"/>
      <c r="AB24" s="91"/>
      <c r="AC24" s="91"/>
    </row>
    <row r="25" spans="1:29" ht="13.8" x14ac:dyDescent="0.3">
      <c r="A25" s="54" t="s">
        <v>36</v>
      </c>
      <c r="B25" s="63">
        <v>0.09</v>
      </c>
      <c r="C25" s="64"/>
      <c r="D25" s="65"/>
      <c r="E25" s="64">
        <v>4.12</v>
      </c>
      <c r="F25" s="64">
        <v>19.88</v>
      </c>
      <c r="G25" s="66">
        <v>0.2074</v>
      </c>
      <c r="H25" s="156">
        <v>1.67</v>
      </c>
      <c r="I25" s="157">
        <v>19.88</v>
      </c>
      <c r="J25" s="158">
        <v>8.4199999999999997E-2</v>
      </c>
      <c r="K25" s="63">
        <v>1.83</v>
      </c>
      <c r="L25" s="64">
        <v>19.88</v>
      </c>
      <c r="M25" s="65">
        <v>9.2200000000000004E-2</v>
      </c>
      <c r="N25" s="63">
        <v>0.59</v>
      </c>
      <c r="O25" s="64">
        <v>19.88</v>
      </c>
      <c r="P25" s="65">
        <v>2.9700000000000001E-2</v>
      </c>
      <c r="R25" s="60">
        <f>AVERAGE(B25,E25,H25,K25,'NUTRITIVNE VRIJEDNOSTI'!N25)</f>
        <v>1.6600000000000001</v>
      </c>
      <c r="S25" s="68"/>
      <c r="T25" s="68">
        <f t="shared" si="1"/>
        <v>0</v>
      </c>
      <c r="U25" s="166"/>
      <c r="V25" s="70"/>
      <c r="W25" s="25"/>
      <c r="X25" s="25"/>
      <c r="AA25" s="91"/>
      <c r="AB25" s="91"/>
      <c r="AC25" s="91"/>
    </row>
    <row r="26" spans="1:29" ht="13.8" x14ac:dyDescent="0.3">
      <c r="A26" s="54" t="s">
        <v>37</v>
      </c>
      <c r="B26" s="63">
        <v>0.09</v>
      </c>
      <c r="C26" s="3"/>
      <c r="D26" s="79"/>
      <c r="E26" s="64">
        <v>0.02</v>
      </c>
      <c r="F26" s="3" t="s">
        <v>104</v>
      </c>
      <c r="G26" s="86" t="s">
        <v>104</v>
      </c>
      <c r="H26" s="156">
        <v>0.01</v>
      </c>
      <c r="I26" s="94" t="s">
        <v>104</v>
      </c>
      <c r="J26" s="159" t="s">
        <v>104</v>
      </c>
      <c r="K26" s="63">
        <v>0.6</v>
      </c>
      <c r="L26" s="64" t="s">
        <v>104</v>
      </c>
      <c r="M26" s="79" t="s">
        <v>104</v>
      </c>
      <c r="N26" s="63">
        <v>0</v>
      </c>
      <c r="O26" s="64" t="s">
        <v>104</v>
      </c>
      <c r="P26" s="79" t="s">
        <v>104</v>
      </c>
      <c r="R26" s="60">
        <f>AVERAGE(B26,E26,H26,K26,'NUTRITIVNE VRIJEDNOSTI'!N26)</f>
        <v>0.14399999999999999</v>
      </c>
      <c r="S26" s="68"/>
      <c r="T26" s="68">
        <f t="shared" si="1"/>
        <v>0</v>
      </c>
      <c r="U26" s="166"/>
      <c r="V26" s="70"/>
      <c r="W26" s="25"/>
      <c r="X26" s="25"/>
      <c r="AA26" s="91"/>
      <c r="AB26" s="91"/>
      <c r="AC26" s="91"/>
    </row>
    <row r="27" spans="1:29" ht="13.8" x14ac:dyDescent="0.3">
      <c r="A27" s="54" t="s">
        <v>38</v>
      </c>
      <c r="B27" s="63">
        <v>5.05</v>
      </c>
      <c r="C27" s="64"/>
      <c r="D27" s="95"/>
      <c r="E27" s="64">
        <v>75</v>
      </c>
      <c r="F27" s="64">
        <v>300</v>
      </c>
      <c r="G27" s="66">
        <v>0.25</v>
      </c>
      <c r="H27" s="156">
        <v>0</v>
      </c>
      <c r="I27" s="157">
        <v>300</v>
      </c>
      <c r="J27" s="238">
        <v>0</v>
      </c>
      <c r="K27" s="63">
        <v>35.450000000000003</v>
      </c>
      <c r="L27" s="64">
        <v>300</v>
      </c>
      <c r="M27" s="65">
        <v>0.1182</v>
      </c>
      <c r="N27" s="63">
        <v>0</v>
      </c>
      <c r="O27" s="64">
        <v>300</v>
      </c>
      <c r="P27" s="95">
        <v>0</v>
      </c>
      <c r="R27" s="60">
        <f>AVERAGE(B27,E27,H27,K27,'NUTRITIVNE VRIJEDNOSTI'!N27)</f>
        <v>23.1</v>
      </c>
      <c r="S27" s="68"/>
      <c r="T27" s="68">
        <f t="shared" si="1"/>
        <v>0</v>
      </c>
      <c r="U27" s="166"/>
      <c r="V27" s="70"/>
      <c r="W27" s="25"/>
      <c r="X27" s="25"/>
      <c r="AA27" s="93"/>
      <c r="AB27" s="93"/>
      <c r="AC27" s="93"/>
    </row>
    <row r="28" spans="1:29" ht="13.8" x14ac:dyDescent="0.3">
      <c r="A28" s="54" t="s">
        <v>40</v>
      </c>
      <c r="B28" s="63">
        <v>156.4</v>
      </c>
      <c r="C28" s="64"/>
      <c r="D28" s="65"/>
      <c r="E28" s="64">
        <v>195.21</v>
      </c>
      <c r="F28" s="64">
        <v>2400</v>
      </c>
      <c r="G28" s="66">
        <v>8.1299999999999997E-2</v>
      </c>
      <c r="H28" s="156">
        <v>258.18</v>
      </c>
      <c r="I28" s="157">
        <v>2400</v>
      </c>
      <c r="J28" s="158">
        <v>0.1076</v>
      </c>
      <c r="K28" s="63">
        <v>153.55000000000001</v>
      </c>
      <c r="L28" s="64">
        <v>2400</v>
      </c>
      <c r="M28" s="65">
        <v>6.4000000000000001E-2</v>
      </c>
      <c r="N28" s="63">
        <v>235.72</v>
      </c>
      <c r="O28" s="64">
        <v>2400</v>
      </c>
      <c r="P28" s="65">
        <v>9.8199999999999996E-2</v>
      </c>
      <c r="R28" s="60">
        <f>AVERAGE(B28,E28,H28,K28,'NUTRITIVNE VRIJEDNOSTI'!N28)</f>
        <v>199.81199999999998</v>
      </c>
      <c r="S28" s="68"/>
      <c r="T28" s="68">
        <f t="shared" si="1"/>
        <v>0</v>
      </c>
      <c r="U28" s="166"/>
      <c r="V28" s="70"/>
      <c r="W28" s="25"/>
      <c r="X28" s="25"/>
      <c r="AA28" s="91"/>
      <c r="AB28" s="91"/>
      <c r="AC28" s="91"/>
    </row>
    <row r="29" spans="1:29" ht="13.8" x14ac:dyDescent="0.3">
      <c r="A29" s="54" t="s">
        <v>41</v>
      </c>
      <c r="B29" s="63">
        <v>2503.1799999999998</v>
      </c>
      <c r="C29" s="64"/>
      <c r="D29" s="65"/>
      <c r="E29" s="64">
        <v>2246.7399999999998</v>
      </c>
      <c r="F29" s="64">
        <v>8318.2800000000007</v>
      </c>
      <c r="G29" s="66">
        <v>0.27010000000000001</v>
      </c>
      <c r="H29" s="156">
        <v>2040.82</v>
      </c>
      <c r="I29" s="157">
        <v>8318.2800000000007</v>
      </c>
      <c r="J29" s="158">
        <v>0.24529999999999999</v>
      </c>
      <c r="K29" s="63">
        <v>1923.13</v>
      </c>
      <c r="L29" s="64">
        <v>8318.2800000000007</v>
      </c>
      <c r="M29" s="65">
        <v>0.23119999999999999</v>
      </c>
      <c r="N29" s="63">
        <v>2069.62</v>
      </c>
      <c r="O29" s="64">
        <v>8318.2800000000007</v>
      </c>
      <c r="P29" s="65">
        <v>0.24879999999999999</v>
      </c>
      <c r="R29" s="60">
        <f>AVERAGE(B29,E29,H29,K29,'NUTRITIVNE VRIJEDNOSTI'!N29)</f>
        <v>2156.6979999999994</v>
      </c>
      <c r="S29" s="68"/>
      <c r="T29" s="68">
        <f t="shared" si="1"/>
        <v>0</v>
      </c>
      <c r="U29" s="166"/>
      <c r="V29" s="70"/>
      <c r="W29" s="25"/>
      <c r="X29" s="25"/>
      <c r="AA29" s="93"/>
      <c r="AB29" s="93"/>
      <c r="AC29" s="93"/>
    </row>
    <row r="30" spans="1:29" ht="13.8" x14ac:dyDescent="0.3">
      <c r="A30" s="54" t="s">
        <v>42</v>
      </c>
      <c r="B30" s="97" t="s">
        <v>104</v>
      </c>
      <c r="C30" s="3"/>
      <c r="D30" s="79"/>
      <c r="E30" s="64" t="s">
        <v>104</v>
      </c>
      <c r="F30" s="3" t="s">
        <v>104</v>
      </c>
      <c r="G30" s="86" t="s">
        <v>104</v>
      </c>
      <c r="H30" s="160" t="s">
        <v>104</v>
      </c>
      <c r="I30" s="94" t="s">
        <v>104</v>
      </c>
      <c r="J30" s="159" t="s">
        <v>104</v>
      </c>
      <c r="K30" s="63" t="s">
        <v>104</v>
      </c>
      <c r="L30" s="64" t="s">
        <v>104</v>
      </c>
      <c r="M30" s="79" t="s">
        <v>104</v>
      </c>
      <c r="N30" s="98" t="s">
        <v>104</v>
      </c>
      <c r="O30" s="64" t="s">
        <v>104</v>
      </c>
      <c r="P30" s="79" t="s">
        <v>104</v>
      </c>
      <c r="R30" s="60"/>
      <c r="S30" s="68"/>
      <c r="T30" s="68">
        <f t="shared" si="1"/>
        <v>0</v>
      </c>
      <c r="U30" s="166"/>
      <c r="V30" s="70"/>
      <c r="W30" s="25"/>
      <c r="X30" s="25"/>
      <c r="AA30" s="93"/>
      <c r="AB30" s="93"/>
      <c r="AC30" s="93"/>
    </row>
    <row r="31" spans="1:29" ht="13.8" x14ac:dyDescent="0.3">
      <c r="A31" s="54" t="s">
        <v>43</v>
      </c>
      <c r="B31" s="63">
        <v>98.28</v>
      </c>
      <c r="C31" s="3"/>
      <c r="D31" s="79"/>
      <c r="E31" s="64">
        <v>2123.06</v>
      </c>
      <c r="F31" s="3" t="s">
        <v>104</v>
      </c>
      <c r="G31" s="86" t="s">
        <v>104</v>
      </c>
      <c r="H31" s="156">
        <v>6354.03</v>
      </c>
      <c r="I31" s="94" t="s">
        <v>104</v>
      </c>
      <c r="J31" s="159" t="s">
        <v>104</v>
      </c>
      <c r="K31" s="63">
        <v>3200.29</v>
      </c>
      <c r="L31" s="64" t="s">
        <v>104</v>
      </c>
      <c r="M31" s="79" t="s">
        <v>104</v>
      </c>
      <c r="N31" s="63">
        <v>645.15</v>
      </c>
      <c r="O31" s="64" t="s">
        <v>104</v>
      </c>
      <c r="P31" s="79" t="s">
        <v>104</v>
      </c>
      <c r="R31" s="60">
        <f>AVERAGE(B31,E31,H31,K31,'NUTRITIVNE VRIJEDNOSTI'!N31)</f>
        <v>2484.1619999999998</v>
      </c>
      <c r="S31" s="68"/>
      <c r="T31" s="68">
        <f t="shared" si="1"/>
        <v>0</v>
      </c>
      <c r="U31" s="166"/>
      <c r="V31" s="70"/>
      <c r="W31" s="25"/>
      <c r="X31" s="25"/>
      <c r="AA31" s="91"/>
      <c r="AB31" s="91"/>
      <c r="AC31" s="91"/>
    </row>
    <row r="32" spans="1:29" ht="14.4" x14ac:dyDescent="0.3">
      <c r="A32" s="54" t="s">
        <v>44</v>
      </c>
      <c r="B32" s="63">
        <v>9.83</v>
      </c>
      <c r="C32" s="3">
        <v>850</v>
      </c>
      <c r="D32" s="79"/>
      <c r="E32" s="64">
        <v>229.11</v>
      </c>
      <c r="F32" s="3" t="s">
        <v>104</v>
      </c>
      <c r="G32" s="86" t="s">
        <v>104</v>
      </c>
      <c r="H32" s="156">
        <v>635.4</v>
      </c>
      <c r="I32" s="94" t="s">
        <v>104</v>
      </c>
      <c r="J32" s="159" t="s">
        <v>104</v>
      </c>
      <c r="K32" s="63">
        <v>321.33</v>
      </c>
      <c r="L32" s="85" t="s">
        <v>104</v>
      </c>
      <c r="M32" s="79" t="s">
        <v>104</v>
      </c>
      <c r="N32" s="63">
        <v>64.52</v>
      </c>
      <c r="O32" s="85" t="s">
        <v>104</v>
      </c>
      <c r="P32" s="79" t="s">
        <v>104</v>
      </c>
      <c r="R32" s="60">
        <f>AVERAGE(B32,E32,H32,K32,'NUTRITIVNE VRIJEDNOSTI'!N32)</f>
        <v>252.03800000000001</v>
      </c>
      <c r="S32" s="88">
        <v>850</v>
      </c>
      <c r="T32" s="68">
        <f t="shared" si="1"/>
        <v>212.5</v>
      </c>
      <c r="U32" s="166">
        <f>(R32/S32)*100</f>
        <v>29.651529411764709</v>
      </c>
      <c r="V32" s="245">
        <f>R32-T32</f>
        <v>39.538000000000011</v>
      </c>
      <c r="W32" s="25"/>
      <c r="X32" s="25"/>
      <c r="Y32" s="89" t="s">
        <v>121</v>
      </c>
      <c r="Z32" s="90" t="s">
        <v>270</v>
      </c>
      <c r="AA32" s="7"/>
      <c r="AB32" s="7"/>
      <c r="AC32" s="7"/>
    </row>
    <row r="33" spans="1:29" ht="13.8" x14ac:dyDescent="0.3">
      <c r="A33" s="54" t="s">
        <v>45</v>
      </c>
      <c r="B33" s="63">
        <v>4.91</v>
      </c>
      <c r="C33" s="64"/>
      <c r="D33" s="65"/>
      <c r="E33" s="64">
        <v>127.05</v>
      </c>
      <c r="F33" s="64">
        <v>600</v>
      </c>
      <c r="G33" s="66">
        <v>0.21179999999999999</v>
      </c>
      <c r="H33" s="156">
        <v>317.7</v>
      </c>
      <c r="I33" s="157">
        <v>600</v>
      </c>
      <c r="J33" s="158">
        <v>0.52949999999999997</v>
      </c>
      <c r="K33" s="63">
        <v>161.66</v>
      </c>
      <c r="L33" s="64">
        <v>600</v>
      </c>
      <c r="M33" s="65">
        <v>0.26939999999999997</v>
      </c>
      <c r="N33" s="63">
        <v>32.26</v>
      </c>
      <c r="O33" s="64">
        <v>600</v>
      </c>
      <c r="P33" s="65">
        <v>5.3800000000000001E-2</v>
      </c>
      <c r="R33" s="60">
        <f>AVERAGE(B33,E33,H33,K33,'NUTRITIVNE VRIJEDNOSTI'!N33)</f>
        <v>128.71599999999998</v>
      </c>
      <c r="S33" s="68"/>
      <c r="T33" s="68">
        <f t="shared" si="1"/>
        <v>0</v>
      </c>
      <c r="U33" s="166"/>
      <c r="V33" s="70"/>
      <c r="W33" s="25"/>
      <c r="X33" s="25"/>
      <c r="Y33" s="92"/>
      <c r="Z33" s="7"/>
      <c r="AA33" s="7"/>
      <c r="AB33" s="7"/>
      <c r="AC33" s="7"/>
    </row>
    <row r="34" spans="1:29" ht="13.8" x14ac:dyDescent="0.3">
      <c r="A34" s="54" t="s">
        <v>46</v>
      </c>
      <c r="B34" s="63">
        <v>9.83</v>
      </c>
      <c r="C34" s="3"/>
      <c r="D34" s="79"/>
      <c r="E34" s="64">
        <v>204.11</v>
      </c>
      <c r="F34" s="3" t="s">
        <v>104</v>
      </c>
      <c r="G34" s="86" t="s">
        <v>104</v>
      </c>
      <c r="H34" s="156">
        <v>635.4</v>
      </c>
      <c r="I34" s="94" t="s">
        <v>104</v>
      </c>
      <c r="J34" s="159" t="s">
        <v>104</v>
      </c>
      <c r="K34" s="63">
        <v>319.33</v>
      </c>
      <c r="L34" s="64" t="s">
        <v>104</v>
      </c>
      <c r="M34" s="79" t="s">
        <v>104</v>
      </c>
      <c r="N34" s="63">
        <v>64.52</v>
      </c>
      <c r="O34" s="64" t="s">
        <v>104</v>
      </c>
      <c r="P34" s="79" t="s">
        <v>104</v>
      </c>
      <c r="R34" s="60">
        <f>AVERAGE(B34,E34,H34,K34,'NUTRITIVNE VRIJEDNOSTI'!N34)</f>
        <v>246.63800000000001</v>
      </c>
      <c r="S34" s="68"/>
      <c r="T34" s="68">
        <f t="shared" si="1"/>
        <v>0</v>
      </c>
      <c r="U34" s="166"/>
      <c r="V34" s="70"/>
      <c r="W34" s="25"/>
      <c r="X34" s="25"/>
      <c r="Y34" s="92"/>
      <c r="Z34" s="7"/>
      <c r="AA34" s="7"/>
      <c r="AB34" s="7"/>
      <c r="AC34" s="7"/>
    </row>
    <row r="35" spans="1:29" ht="13.8" x14ac:dyDescent="0.3">
      <c r="A35" s="54" t="s">
        <v>47</v>
      </c>
      <c r="B35" s="63">
        <v>0</v>
      </c>
      <c r="C35" s="3"/>
      <c r="D35" s="79"/>
      <c r="E35" s="64">
        <v>25</v>
      </c>
      <c r="F35" s="3" t="s">
        <v>104</v>
      </c>
      <c r="G35" s="86" t="s">
        <v>104</v>
      </c>
      <c r="H35" s="156">
        <v>0</v>
      </c>
      <c r="I35" s="94" t="s">
        <v>104</v>
      </c>
      <c r="J35" s="159" t="s">
        <v>104</v>
      </c>
      <c r="K35" s="63">
        <v>2</v>
      </c>
      <c r="L35" s="64" t="s">
        <v>104</v>
      </c>
      <c r="M35" s="79" t="s">
        <v>104</v>
      </c>
      <c r="N35" s="63">
        <v>0</v>
      </c>
      <c r="O35" s="64" t="s">
        <v>104</v>
      </c>
      <c r="P35" s="79" t="s">
        <v>104</v>
      </c>
      <c r="R35" s="60">
        <f>AVERAGE(B35,E35,H35,K35,'NUTRITIVNE VRIJEDNOSTI'!N35)</f>
        <v>5.4</v>
      </c>
      <c r="S35" s="68"/>
      <c r="T35" s="68">
        <f t="shared" si="1"/>
        <v>0</v>
      </c>
      <c r="U35" s="166"/>
      <c r="V35" s="70"/>
      <c r="W35" s="25"/>
      <c r="X35" s="25"/>
      <c r="Y35" s="92"/>
      <c r="Z35" s="7"/>
      <c r="AA35" s="25"/>
      <c r="AB35" s="25"/>
      <c r="AC35" s="25"/>
    </row>
    <row r="36" spans="1:29" ht="13.8" x14ac:dyDescent="0.3">
      <c r="A36" s="54" t="s">
        <v>48</v>
      </c>
      <c r="B36" s="63">
        <v>49.14</v>
      </c>
      <c r="C36" s="3"/>
      <c r="D36" s="79"/>
      <c r="E36" s="64">
        <v>1025.74</v>
      </c>
      <c r="F36" s="3" t="s">
        <v>104</v>
      </c>
      <c r="G36" s="86" t="s">
        <v>104</v>
      </c>
      <c r="H36" s="156">
        <v>3761.51</v>
      </c>
      <c r="I36" s="94" t="s">
        <v>104</v>
      </c>
      <c r="J36" s="159" t="s">
        <v>104</v>
      </c>
      <c r="K36" s="63">
        <v>1605.68</v>
      </c>
      <c r="L36" s="64" t="s">
        <v>104</v>
      </c>
      <c r="M36" s="79" t="s">
        <v>104</v>
      </c>
      <c r="N36" s="63">
        <v>347</v>
      </c>
      <c r="O36" s="64" t="s">
        <v>104</v>
      </c>
      <c r="P36" s="79" t="s">
        <v>104</v>
      </c>
      <c r="R36" s="60">
        <f>AVERAGE(B36,E36,H36,K36,'NUTRITIVNE VRIJEDNOSTI'!N36)</f>
        <v>1357.8140000000001</v>
      </c>
      <c r="S36" s="68"/>
      <c r="T36" s="68">
        <f t="shared" si="1"/>
        <v>0</v>
      </c>
      <c r="U36" s="166"/>
      <c r="V36" s="70"/>
      <c r="W36" s="25"/>
      <c r="X36" s="25"/>
      <c r="Y36" s="92"/>
      <c r="Z36" s="7"/>
      <c r="AA36" s="7"/>
      <c r="AB36" s="7"/>
      <c r="AC36" s="7"/>
    </row>
    <row r="37" spans="1:29" ht="14.4" x14ac:dyDescent="0.3">
      <c r="A37" s="54" t="s">
        <v>49</v>
      </c>
      <c r="B37" s="63">
        <v>0.03</v>
      </c>
      <c r="C37" s="64">
        <v>1.05</v>
      </c>
      <c r="D37" s="65"/>
      <c r="E37" s="64">
        <v>0.12</v>
      </c>
      <c r="F37" s="64">
        <v>0.9</v>
      </c>
      <c r="G37" s="66">
        <v>0.1343</v>
      </c>
      <c r="H37" s="156">
        <v>0.17</v>
      </c>
      <c r="I37" s="157">
        <v>0.9</v>
      </c>
      <c r="J37" s="158">
        <v>0.18690000000000001</v>
      </c>
      <c r="K37" s="63">
        <v>0.12</v>
      </c>
      <c r="L37" s="64">
        <v>0.9</v>
      </c>
      <c r="M37" s="65">
        <v>0.13109999999999999</v>
      </c>
      <c r="N37" s="63">
        <v>0.17</v>
      </c>
      <c r="O37" s="64">
        <v>0.9</v>
      </c>
      <c r="P37" s="65">
        <v>0.18690000000000001</v>
      </c>
      <c r="R37" s="60">
        <f>AVERAGE(B37,E37,H37,K37,'NUTRITIVNE VRIJEDNOSTI'!N37)</f>
        <v>0.122</v>
      </c>
      <c r="S37" s="68">
        <v>1.05</v>
      </c>
      <c r="T37" s="69">
        <f t="shared" si="1"/>
        <v>0.26250000000000001</v>
      </c>
      <c r="U37" s="166">
        <f t="shared" ref="U37:U66" si="6">(R37/S37)*100</f>
        <v>11.619047619047617</v>
      </c>
      <c r="V37" s="246">
        <f t="shared" ref="V37:V44" si="7">R37-T37</f>
        <v>-0.14050000000000001</v>
      </c>
      <c r="W37" s="25"/>
      <c r="X37" s="25"/>
      <c r="Y37" s="89" t="s">
        <v>122</v>
      </c>
      <c r="Z37" s="90" t="s">
        <v>271</v>
      </c>
      <c r="AA37" s="7"/>
      <c r="AB37" s="7"/>
      <c r="AC37" s="7"/>
    </row>
    <row r="38" spans="1:29" ht="14.4" x14ac:dyDescent="0.3">
      <c r="A38" s="54" t="s">
        <v>51</v>
      </c>
      <c r="B38" s="63">
        <v>0.05</v>
      </c>
      <c r="C38" s="64">
        <v>1.2000000000000002</v>
      </c>
      <c r="D38" s="65"/>
      <c r="E38" s="64">
        <v>0.2</v>
      </c>
      <c r="F38" s="64">
        <v>0.9</v>
      </c>
      <c r="G38" s="66">
        <v>0.22239999999999999</v>
      </c>
      <c r="H38" s="156">
        <v>0.19</v>
      </c>
      <c r="I38" s="157">
        <v>0.9</v>
      </c>
      <c r="J38" s="158">
        <v>0.21340000000000001</v>
      </c>
      <c r="K38" s="63">
        <v>0.18</v>
      </c>
      <c r="L38" s="64">
        <v>0.9</v>
      </c>
      <c r="M38" s="65">
        <v>0.1946</v>
      </c>
      <c r="N38" s="63">
        <v>0.16</v>
      </c>
      <c r="O38" s="64">
        <v>0.9</v>
      </c>
      <c r="P38" s="65">
        <v>0.17879999999999999</v>
      </c>
      <c r="R38" s="60">
        <f>AVERAGE(B38,E38,H38,K38,'NUTRITIVNE VRIJEDNOSTI'!N38)</f>
        <v>0.156</v>
      </c>
      <c r="S38" s="68">
        <v>1.2000000000000002</v>
      </c>
      <c r="T38" s="69">
        <f t="shared" si="1"/>
        <v>0.30000000000000004</v>
      </c>
      <c r="U38" s="166">
        <f t="shared" si="6"/>
        <v>12.999999999999998</v>
      </c>
      <c r="V38" s="246">
        <f t="shared" si="7"/>
        <v>-0.14400000000000004</v>
      </c>
      <c r="W38" s="25"/>
      <c r="X38" s="25"/>
      <c r="Y38" s="89" t="s">
        <v>123</v>
      </c>
      <c r="Z38" s="90" t="s">
        <v>271</v>
      </c>
      <c r="AA38" s="7"/>
      <c r="AB38" s="7"/>
      <c r="AC38" s="7"/>
    </row>
    <row r="39" spans="1:29" ht="14.4" x14ac:dyDescent="0.3">
      <c r="A39" s="54" t="s">
        <v>52</v>
      </c>
      <c r="B39" s="63">
        <v>0.17</v>
      </c>
      <c r="C39" s="64">
        <v>13</v>
      </c>
      <c r="D39" s="65"/>
      <c r="E39" s="64">
        <v>9.2200000000000006</v>
      </c>
      <c r="F39" s="64">
        <v>12</v>
      </c>
      <c r="G39" s="66">
        <v>0.76839999999999997</v>
      </c>
      <c r="H39" s="156">
        <v>2.56</v>
      </c>
      <c r="I39" s="157">
        <v>12</v>
      </c>
      <c r="J39" s="158">
        <v>0.21360000000000001</v>
      </c>
      <c r="K39" s="63">
        <v>2.64</v>
      </c>
      <c r="L39" s="64">
        <v>12</v>
      </c>
      <c r="M39" s="65">
        <v>0.21990000000000001</v>
      </c>
      <c r="N39" s="63">
        <v>1.24</v>
      </c>
      <c r="O39" s="64">
        <v>12</v>
      </c>
      <c r="P39" s="65">
        <v>0.1032</v>
      </c>
      <c r="R39" s="60">
        <f>AVERAGE(B39,E39,H39,K39,'NUTRITIVNE VRIJEDNOSTI'!N39)</f>
        <v>3.1660000000000004</v>
      </c>
      <c r="S39" s="88">
        <v>13</v>
      </c>
      <c r="T39" s="69">
        <f t="shared" si="1"/>
        <v>3.25</v>
      </c>
      <c r="U39" s="166">
        <f t="shared" si="6"/>
        <v>24.353846153846156</v>
      </c>
      <c r="V39" s="245">
        <f t="shared" si="7"/>
        <v>-8.3999999999999631E-2</v>
      </c>
      <c r="W39" s="25"/>
      <c r="X39" s="25"/>
      <c r="Y39" s="89" t="s">
        <v>124</v>
      </c>
      <c r="Z39" s="90" t="s">
        <v>272</v>
      </c>
      <c r="AA39" s="25"/>
      <c r="AB39" s="25"/>
      <c r="AC39" s="25"/>
    </row>
    <row r="40" spans="1:29" ht="13.8" x14ac:dyDescent="0.3">
      <c r="A40" s="54" t="s">
        <v>53</v>
      </c>
      <c r="B40" s="63">
        <v>0.2</v>
      </c>
      <c r="C40" s="64"/>
      <c r="D40" s="65"/>
      <c r="E40" s="64">
        <v>15.52</v>
      </c>
      <c r="F40" s="64">
        <v>12</v>
      </c>
      <c r="G40" s="66">
        <v>1.2937000000000001</v>
      </c>
      <c r="H40" s="156">
        <v>4.0199999999999996</v>
      </c>
      <c r="I40" s="157">
        <v>12</v>
      </c>
      <c r="J40" s="158">
        <v>0.33460000000000001</v>
      </c>
      <c r="K40" s="63">
        <v>3.63</v>
      </c>
      <c r="L40" s="64">
        <v>12</v>
      </c>
      <c r="M40" s="65">
        <v>0.30270000000000002</v>
      </c>
      <c r="N40" s="63">
        <v>3.62</v>
      </c>
      <c r="O40" s="64">
        <v>12</v>
      </c>
      <c r="P40" s="65">
        <v>0.30180000000000001</v>
      </c>
      <c r="R40" s="60">
        <f>AVERAGE(B40,E40,H40,K40,'NUTRITIVNE VRIJEDNOSTI'!N40)</f>
        <v>5.3979999999999997</v>
      </c>
      <c r="S40" s="68"/>
      <c r="T40" s="69">
        <f t="shared" ref="T40:T66" si="8">S40*0.25</f>
        <v>0</v>
      </c>
      <c r="U40" s="166"/>
      <c r="V40" s="70">
        <f t="shared" si="7"/>
        <v>5.3979999999999997</v>
      </c>
      <c r="W40" s="25"/>
      <c r="X40" s="101"/>
      <c r="Y40" s="92"/>
      <c r="Z40" s="7"/>
      <c r="AA40" s="25"/>
      <c r="AB40" s="25"/>
      <c r="AC40" s="25"/>
    </row>
    <row r="41" spans="1:29" ht="14.4" x14ac:dyDescent="0.3">
      <c r="A41" s="54" t="s">
        <v>54</v>
      </c>
      <c r="B41" s="63">
        <v>0.08</v>
      </c>
      <c r="C41" s="64">
        <v>0.85</v>
      </c>
      <c r="D41" s="65"/>
      <c r="E41" s="64">
        <v>0.43</v>
      </c>
      <c r="F41" s="64">
        <v>1</v>
      </c>
      <c r="G41" s="66">
        <v>0.43070000000000003</v>
      </c>
      <c r="H41" s="156">
        <v>0.43</v>
      </c>
      <c r="I41" s="157">
        <v>1</v>
      </c>
      <c r="J41" s="158">
        <v>0.42649999999999999</v>
      </c>
      <c r="K41" s="63">
        <v>0.34</v>
      </c>
      <c r="L41" s="64">
        <v>1</v>
      </c>
      <c r="M41" s="65">
        <v>0.34150000000000003</v>
      </c>
      <c r="N41" s="63">
        <v>0.26</v>
      </c>
      <c r="O41" s="64">
        <v>1</v>
      </c>
      <c r="P41" s="65">
        <v>0.26300000000000001</v>
      </c>
      <c r="R41" s="60">
        <f>AVERAGE(B41,E41,H41,K41,'NUTRITIVNE VRIJEDNOSTI'!N41)</f>
        <v>0.308</v>
      </c>
      <c r="S41" s="68">
        <v>0.85</v>
      </c>
      <c r="T41" s="69">
        <f t="shared" si="8"/>
        <v>0.21249999999999999</v>
      </c>
      <c r="U41" s="166">
        <f t="shared" si="6"/>
        <v>36.235294117647058</v>
      </c>
      <c r="V41" s="245">
        <f t="shared" si="7"/>
        <v>9.5500000000000002E-2</v>
      </c>
      <c r="W41" s="25"/>
      <c r="X41" s="101"/>
      <c r="Y41" s="89" t="s">
        <v>125</v>
      </c>
      <c r="Z41" s="90" t="s">
        <v>273</v>
      </c>
      <c r="AA41" s="7"/>
      <c r="AB41" s="7"/>
      <c r="AC41" s="7"/>
    </row>
    <row r="42" spans="1:29" ht="13.8" x14ac:dyDescent="0.3">
      <c r="A42" s="54" t="s">
        <v>55</v>
      </c>
      <c r="B42" s="63">
        <v>0</v>
      </c>
      <c r="C42" s="64">
        <v>1.9</v>
      </c>
      <c r="D42" s="95"/>
      <c r="E42" s="64">
        <v>0.21</v>
      </c>
      <c r="F42" s="64">
        <v>1.8</v>
      </c>
      <c r="G42" s="66">
        <v>0.1167</v>
      </c>
      <c r="H42" s="156">
        <v>0</v>
      </c>
      <c r="I42" s="157">
        <v>1.8</v>
      </c>
      <c r="J42" s="238">
        <v>0</v>
      </c>
      <c r="K42" s="63">
        <v>1.07</v>
      </c>
      <c r="L42" s="64">
        <v>1.8</v>
      </c>
      <c r="M42" s="65">
        <v>0.59360000000000002</v>
      </c>
      <c r="N42" s="63">
        <v>0</v>
      </c>
      <c r="O42" s="64">
        <v>1.8</v>
      </c>
      <c r="P42" s="95">
        <v>0</v>
      </c>
      <c r="R42" s="60">
        <f>AVERAGE(B42,E42,H42,K42,'NUTRITIVNE VRIJEDNOSTI'!N42)</f>
        <v>0.25600000000000001</v>
      </c>
      <c r="S42" s="68">
        <v>1.9</v>
      </c>
      <c r="T42" s="69">
        <f t="shared" si="8"/>
        <v>0.47499999999999998</v>
      </c>
      <c r="U42" s="166">
        <f t="shared" si="6"/>
        <v>13.473684210526315</v>
      </c>
      <c r="V42" s="70">
        <f t="shared" si="7"/>
        <v>-0.21899999999999997</v>
      </c>
      <c r="W42" s="25"/>
      <c r="X42" s="101"/>
      <c r="AA42" s="25"/>
      <c r="AB42" s="25"/>
      <c r="AC42" s="25"/>
    </row>
    <row r="43" spans="1:29" ht="13.8" x14ac:dyDescent="0.3">
      <c r="A43" s="54" t="s">
        <v>56</v>
      </c>
      <c r="B43" s="63">
        <v>2.27</v>
      </c>
      <c r="C43" s="64">
        <v>21.25</v>
      </c>
      <c r="D43" s="65"/>
      <c r="E43" s="64">
        <v>0.31</v>
      </c>
      <c r="F43" s="64">
        <v>20</v>
      </c>
      <c r="G43" s="66">
        <v>1.55E-2</v>
      </c>
      <c r="H43" s="156">
        <v>0.33</v>
      </c>
      <c r="I43" s="157">
        <v>20</v>
      </c>
      <c r="J43" s="158">
        <v>1.6500000000000001E-2</v>
      </c>
      <c r="K43" s="63">
        <v>1.04</v>
      </c>
      <c r="L43" s="64">
        <v>20</v>
      </c>
      <c r="M43" s="65">
        <v>5.2200000000000003E-2</v>
      </c>
      <c r="N43" s="63">
        <v>0.5</v>
      </c>
      <c r="O43" s="64">
        <v>20</v>
      </c>
      <c r="P43" s="65">
        <v>2.5000000000000001E-2</v>
      </c>
      <c r="R43" s="60">
        <f>AVERAGE(B43,E43,H43,K43,'NUTRITIVNE VRIJEDNOSTI'!N43)</f>
        <v>0.89</v>
      </c>
      <c r="S43" s="68">
        <v>21.25</v>
      </c>
      <c r="T43" s="69">
        <f t="shared" si="8"/>
        <v>5.3125</v>
      </c>
      <c r="U43" s="166">
        <f t="shared" si="6"/>
        <v>4.1882352941176464</v>
      </c>
      <c r="V43" s="70">
        <f t="shared" si="7"/>
        <v>-4.4225000000000003</v>
      </c>
      <c r="W43" s="25"/>
      <c r="X43" s="101"/>
      <c r="Y43" s="94"/>
      <c r="Z43" s="96"/>
      <c r="AA43" s="25"/>
      <c r="AB43" s="25"/>
      <c r="AC43" s="25"/>
    </row>
    <row r="44" spans="1:29" ht="14.4" x14ac:dyDescent="0.3">
      <c r="A44" s="54" t="s">
        <v>58</v>
      </c>
      <c r="B44" s="63">
        <v>8.39</v>
      </c>
      <c r="C44" s="64">
        <v>85</v>
      </c>
      <c r="D44" s="65"/>
      <c r="E44" s="64">
        <v>3.61</v>
      </c>
      <c r="F44" s="64">
        <v>45</v>
      </c>
      <c r="G44" s="66">
        <v>8.0199999999999994E-2</v>
      </c>
      <c r="H44" s="156">
        <v>32.44</v>
      </c>
      <c r="I44" s="157">
        <v>45</v>
      </c>
      <c r="J44" s="158">
        <v>0.72099999999999997</v>
      </c>
      <c r="K44" s="63">
        <v>21.32</v>
      </c>
      <c r="L44" s="64">
        <v>45</v>
      </c>
      <c r="M44" s="65">
        <v>0.4738</v>
      </c>
      <c r="N44" s="63">
        <v>27.96</v>
      </c>
      <c r="O44" s="64">
        <v>45</v>
      </c>
      <c r="P44" s="65">
        <v>0.62119999999999997</v>
      </c>
      <c r="R44" s="60">
        <f>AVERAGE(B44,E44,H44,K44,'NUTRITIVNE VRIJEDNOSTI'!N44)</f>
        <v>18.744</v>
      </c>
      <c r="S44" s="68">
        <v>85</v>
      </c>
      <c r="T44" s="69">
        <f t="shared" si="8"/>
        <v>21.25</v>
      </c>
      <c r="U44" s="166">
        <f t="shared" si="6"/>
        <v>22.051764705882356</v>
      </c>
      <c r="V44" s="245">
        <f t="shared" si="7"/>
        <v>-2.5060000000000002</v>
      </c>
      <c r="W44" s="25"/>
      <c r="X44" s="101"/>
      <c r="Y44" s="89" t="s">
        <v>126</v>
      </c>
      <c r="Z44" s="90" t="s">
        <v>274</v>
      </c>
      <c r="AA44" s="7"/>
      <c r="AB44" s="7"/>
      <c r="AC44" s="7"/>
    </row>
    <row r="45" spans="1:29" ht="13.8" x14ac:dyDescent="0.3">
      <c r="A45" s="54" t="s">
        <v>59</v>
      </c>
      <c r="B45" s="63">
        <v>0</v>
      </c>
      <c r="C45" s="3"/>
      <c r="D45" s="79"/>
      <c r="E45" s="64">
        <v>5</v>
      </c>
      <c r="F45" s="3" t="s">
        <v>104</v>
      </c>
      <c r="G45" s="86" t="s">
        <v>104</v>
      </c>
      <c r="H45" s="156">
        <v>12</v>
      </c>
      <c r="I45" s="94" t="s">
        <v>104</v>
      </c>
      <c r="J45" s="159" t="s">
        <v>104</v>
      </c>
      <c r="K45" s="63">
        <v>1.5</v>
      </c>
      <c r="L45" s="64" t="s">
        <v>104</v>
      </c>
      <c r="M45" s="79" t="s">
        <v>104</v>
      </c>
      <c r="N45" s="63">
        <v>0</v>
      </c>
      <c r="O45" s="64" t="s">
        <v>104</v>
      </c>
      <c r="P45" s="79" t="s">
        <v>104</v>
      </c>
      <c r="R45" s="60">
        <f>AVERAGE(B45,E45,H45,K45,'NUTRITIVNE VRIJEDNOSTI'!N45)</f>
        <v>3.7</v>
      </c>
      <c r="S45" s="68"/>
      <c r="T45" s="69">
        <f t="shared" si="8"/>
        <v>0</v>
      </c>
      <c r="U45" s="166"/>
      <c r="V45" s="70"/>
      <c r="W45" s="25"/>
      <c r="X45" s="101"/>
      <c r="AA45" s="7"/>
      <c r="AB45" s="7"/>
      <c r="AC45" s="7"/>
    </row>
    <row r="46" spans="1:29" ht="13.8" x14ac:dyDescent="0.3">
      <c r="A46" s="54" t="s">
        <v>61</v>
      </c>
      <c r="B46" s="63">
        <v>0.2</v>
      </c>
      <c r="C46" s="64">
        <v>5</v>
      </c>
      <c r="D46" s="95"/>
      <c r="E46" s="64">
        <v>0.1</v>
      </c>
      <c r="F46" s="64">
        <v>15</v>
      </c>
      <c r="G46" s="66">
        <v>6.7000000000000002E-3</v>
      </c>
      <c r="H46" s="156">
        <v>0.3</v>
      </c>
      <c r="I46" s="157">
        <v>15</v>
      </c>
      <c r="J46" s="158">
        <v>0.02</v>
      </c>
      <c r="K46" s="63">
        <v>0.05</v>
      </c>
      <c r="L46" s="64">
        <v>15</v>
      </c>
      <c r="M46" s="65">
        <v>3.3E-3</v>
      </c>
      <c r="N46" s="63">
        <v>0</v>
      </c>
      <c r="O46" s="64">
        <v>15</v>
      </c>
      <c r="P46" s="95">
        <v>0</v>
      </c>
      <c r="R46" s="60">
        <f>AVERAGE(B46,E46,H46,K46,'NUTRITIVNE VRIJEDNOSTI'!N46)</f>
        <v>0.13000000000000003</v>
      </c>
      <c r="S46" s="68">
        <v>5</v>
      </c>
      <c r="T46" s="69">
        <f t="shared" si="8"/>
        <v>1.25</v>
      </c>
      <c r="U46" s="166">
        <f t="shared" si="6"/>
        <v>2.6000000000000005</v>
      </c>
      <c r="V46" s="70">
        <f t="shared" ref="V46:V48" si="9">R46-T46</f>
        <v>-1.1199999999999999</v>
      </c>
      <c r="W46" s="25"/>
      <c r="X46" s="101"/>
      <c r="Y46" s="94"/>
      <c r="Z46" s="96"/>
      <c r="AA46" s="25"/>
      <c r="AB46" s="25"/>
      <c r="AC46" s="25"/>
    </row>
    <row r="47" spans="1:29" ht="13.8" x14ac:dyDescent="0.3">
      <c r="A47" s="54" t="s">
        <v>63</v>
      </c>
      <c r="B47" s="63">
        <v>0.33</v>
      </c>
      <c r="C47" s="64">
        <v>10.75</v>
      </c>
      <c r="D47" s="65"/>
      <c r="E47" s="64">
        <v>3.87</v>
      </c>
      <c r="F47" s="64">
        <v>11</v>
      </c>
      <c r="G47" s="66">
        <v>0.3518</v>
      </c>
      <c r="H47" s="156">
        <v>4.6100000000000003</v>
      </c>
      <c r="I47" s="157">
        <v>11</v>
      </c>
      <c r="J47" s="158">
        <v>0.41920000000000002</v>
      </c>
      <c r="K47" s="63">
        <v>2.8</v>
      </c>
      <c r="L47" s="64">
        <v>11</v>
      </c>
      <c r="M47" s="65">
        <v>0.25430000000000003</v>
      </c>
      <c r="N47" s="63">
        <v>0.63</v>
      </c>
      <c r="O47" s="64">
        <v>11</v>
      </c>
      <c r="P47" s="65">
        <v>5.6800000000000003E-2</v>
      </c>
      <c r="R47" s="60">
        <f>AVERAGE(B47,E47,H47,K47,'NUTRITIVNE VRIJEDNOSTI'!N47)</f>
        <v>2.448</v>
      </c>
      <c r="S47" s="68">
        <v>10.75</v>
      </c>
      <c r="T47" s="69">
        <f t="shared" si="8"/>
        <v>2.6875</v>
      </c>
      <c r="U47" s="166">
        <f t="shared" si="6"/>
        <v>22.772093023255813</v>
      </c>
      <c r="V47" s="70">
        <f t="shared" si="9"/>
        <v>-0.23950000000000005</v>
      </c>
      <c r="W47" s="25"/>
      <c r="X47" s="101"/>
      <c r="AA47" s="25"/>
      <c r="AB47" s="25"/>
      <c r="AC47" s="25"/>
    </row>
    <row r="48" spans="1:29" ht="14.4" x14ac:dyDescent="0.3">
      <c r="A48" s="54" t="s">
        <v>64</v>
      </c>
      <c r="B48" s="63">
        <v>5.54</v>
      </c>
      <c r="C48" s="64">
        <v>350</v>
      </c>
      <c r="D48" s="65"/>
      <c r="E48" s="64">
        <v>30.45</v>
      </c>
      <c r="F48" s="64">
        <v>300</v>
      </c>
      <c r="G48" s="66">
        <v>0.10150000000000001</v>
      </c>
      <c r="H48" s="156">
        <v>94.29</v>
      </c>
      <c r="I48" s="157">
        <v>300</v>
      </c>
      <c r="J48" s="158">
        <v>0.31430000000000002</v>
      </c>
      <c r="K48" s="63">
        <v>18.28</v>
      </c>
      <c r="L48" s="64">
        <v>300</v>
      </c>
      <c r="M48" s="65">
        <v>6.0900000000000003E-2</v>
      </c>
      <c r="N48" s="63">
        <v>26.9</v>
      </c>
      <c r="O48" s="64">
        <v>300</v>
      </c>
      <c r="P48" s="65">
        <v>8.9700000000000002E-2</v>
      </c>
      <c r="R48" s="60">
        <f>AVERAGE(B48,E48,H48,K48,'NUTRITIVNE VRIJEDNOSTI'!N48)</f>
        <v>35.091999999999999</v>
      </c>
      <c r="S48" s="68">
        <v>350</v>
      </c>
      <c r="T48" s="69">
        <f t="shared" si="8"/>
        <v>87.5</v>
      </c>
      <c r="U48" s="166">
        <f t="shared" si="6"/>
        <v>10.026285714285715</v>
      </c>
      <c r="V48" s="246">
        <f t="shared" si="9"/>
        <v>-52.408000000000001</v>
      </c>
      <c r="W48" s="25"/>
      <c r="X48" s="101"/>
      <c r="Y48" s="89" t="s">
        <v>127</v>
      </c>
      <c r="Z48" s="90" t="s">
        <v>275</v>
      </c>
      <c r="AA48" s="25"/>
      <c r="AB48" s="25"/>
      <c r="AC48" s="25"/>
    </row>
    <row r="49" spans="1:29" ht="13.8" x14ac:dyDescent="0.3">
      <c r="A49" s="54" t="s">
        <v>65</v>
      </c>
      <c r="B49" s="63">
        <v>5.54</v>
      </c>
      <c r="C49" s="64"/>
      <c r="D49" s="65"/>
      <c r="E49" s="64">
        <v>30.45</v>
      </c>
      <c r="F49" s="64">
        <v>300</v>
      </c>
      <c r="G49" s="66">
        <v>0.10150000000000001</v>
      </c>
      <c r="H49" s="156">
        <v>94.29</v>
      </c>
      <c r="I49" s="157">
        <v>300</v>
      </c>
      <c r="J49" s="158">
        <v>0.31430000000000002</v>
      </c>
      <c r="K49" s="63">
        <v>18.28</v>
      </c>
      <c r="L49" s="64">
        <v>300</v>
      </c>
      <c r="M49" s="65">
        <v>6.0900000000000003E-2</v>
      </c>
      <c r="N49" s="63">
        <v>26.9</v>
      </c>
      <c r="O49" s="64">
        <v>300</v>
      </c>
      <c r="P49" s="65">
        <v>8.9700000000000002E-2</v>
      </c>
      <c r="R49" s="60">
        <f>AVERAGE(B49,E49,H49,K49,'NUTRITIVNE VRIJEDNOSTI'!N49)</f>
        <v>35.091999999999999</v>
      </c>
      <c r="S49" s="68"/>
      <c r="T49" s="69">
        <f t="shared" si="8"/>
        <v>0</v>
      </c>
      <c r="U49" s="166"/>
      <c r="V49" s="70"/>
      <c r="W49" s="25"/>
      <c r="X49" s="101"/>
      <c r="Y49" s="94"/>
      <c r="Z49" s="96"/>
      <c r="AA49" s="25"/>
      <c r="AB49" s="25"/>
      <c r="AC49" s="25"/>
    </row>
    <row r="50" spans="1:29" ht="13.8" x14ac:dyDescent="0.3">
      <c r="A50" s="54" t="s">
        <v>66</v>
      </c>
      <c r="B50" s="63">
        <v>4</v>
      </c>
      <c r="C50" s="64">
        <v>35</v>
      </c>
      <c r="D50" s="65"/>
      <c r="E50" s="64">
        <v>20.059999999999999</v>
      </c>
      <c r="F50" s="64">
        <v>60</v>
      </c>
      <c r="G50" s="66">
        <v>0.33439999999999998</v>
      </c>
      <c r="H50" s="156">
        <v>192.18</v>
      </c>
      <c r="I50" s="157">
        <v>60</v>
      </c>
      <c r="J50" s="158">
        <v>3.2031000000000001</v>
      </c>
      <c r="K50" s="63">
        <v>18.89</v>
      </c>
      <c r="L50" s="64">
        <v>60</v>
      </c>
      <c r="M50" s="65">
        <v>0.31490000000000001</v>
      </c>
      <c r="N50" s="63">
        <v>25.11</v>
      </c>
      <c r="O50" s="64">
        <v>60</v>
      </c>
      <c r="P50" s="65">
        <v>0.41860000000000003</v>
      </c>
      <c r="R50" s="60">
        <f>AVERAGE(B50,E50,H50,K50,'NUTRITIVNE VRIJEDNOSTI'!N50)</f>
        <v>52.048000000000002</v>
      </c>
      <c r="S50" s="68">
        <v>35</v>
      </c>
      <c r="T50" s="69">
        <f t="shared" si="8"/>
        <v>8.75</v>
      </c>
      <c r="U50" s="166">
        <f t="shared" si="6"/>
        <v>148.70857142857145</v>
      </c>
      <c r="V50" s="70">
        <f t="shared" ref="V50:V51" si="10">R50-T50</f>
        <v>43.298000000000002</v>
      </c>
      <c r="W50" s="25"/>
      <c r="X50" s="101"/>
      <c r="Y50" s="94"/>
      <c r="Z50" s="96"/>
      <c r="AA50" s="25"/>
      <c r="AB50" s="25"/>
      <c r="AC50" s="25"/>
    </row>
    <row r="51" spans="1:29" ht="13.8" x14ac:dyDescent="0.3">
      <c r="A51" s="54" t="s">
        <v>68</v>
      </c>
      <c r="B51" s="63">
        <v>0.11</v>
      </c>
      <c r="C51" s="64">
        <v>5</v>
      </c>
      <c r="D51" s="65"/>
      <c r="E51" s="64">
        <v>1.04</v>
      </c>
      <c r="F51" s="64">
        <v>4</v>
      </c>
      <c r="G51" s="66">
        <v>0.25919999999999999</v>
      </c>
      <c r="H51" s="156">
        <v>0.59</v>
      </c>
      <c r="I51" s="157">
        <v>4</v>
      </c>
      <c r="J51" s="158">
        <v>0.14660000000000001</v>
      </c>
      <c r="K51" s="63">
        <v>0.4</v>
      </c>
      <c r="L51" s="64">
        <v>4</v>
      </c>
      <c r="M51" s="65">
        <v>0.10050000000000001</v>
      </c>
      <c r="N51" s="63">
        <v>0.3</v>
      </c>
      <c r="O51" s="64">
        <v>4</v>
      </c>
      <c r="P51" s="65">
        <v>7.5200000000000003E-2</v>
      </c>
      <c r="R51" s="60">
        <f>AVERAGE(B51,E51,H51,K51,'NUTRITIVNE VRIJEDNOSTI'!N51)</f>
        <v>0.48799999999999999</v>
      </c>
      <c r="S51" s="68">
        <v>5</v>
      </c>
      <c r="T51" s="69">
        <f t="shared" si="8"/>
        <v>1.25</v>
      </c>
      <c r="U51" s="166">
        <f t="shared" si="6"/>
        <v>9.76</v>
      </c>
      <c r="V51" s="70">
        <f t="shared" si="10"/>
        <v>-0.76200000000000001</v>
      </c>
      <c r="W51" s="25"/>
      <c r="X51" s="101"/>
      <c r="Y51" s="94"/>
      <c r="Z51" s="96"/>
      <c r="AA51" s="25"/>
      <c r="AB51" s="25"/>
      <c r="AC51" s="25"/>
    </row>
    <row r="52" spans="1:29" ht="13.8" x14ac:dyDescent="0.3">
      <c r="A52" s="54" t="s">
        <v>69</v>
      </c>
      <c r="B52" s="97" t="s">
        <v>104</v>
      </c>
      <c r="C52" s="3"/>
      <c r="D52" s="79"/>
      <c r="E52" s="64" t="s">
        <v>104</v>
      </c>
      <c r="F52" s="3" t="s">
        <v>104</v>
      </c>
      <c r="G52" s="86" t="s">
        <v>104</v>
      </c>
      <c r="H52" s="160" t="s">
        <v>104</v>
      </c>
      <c r="I52" s="94" t="s">
        <v>104</v>
      </c>
      <c r="J52" s="159" t="s">
        <v>104</v>
      </c>
      <c r="K52" s="63" t="s">
        <v>104</v>
      </c>
      <c r="L52" s="64" t="s">
        <v>104</v>
      </c>
      <c r="M52" s="79" t="s">
        <v>104</v>
      </c>
      <c r="N52" s="98" t="s">
        <v>104</v>
      </c>
      <c r="O52" s="64" t="s">
        <v>104</v>
      </c>
      <c r="P52" s="79" t="s">
        <v>104</v>
      </c>
      <c r="R52" s="60"/>
      <c r="S52" s="68"/>
      <c r="T52" s="69">
        <f t="shared" si="8"/>
        <v>0</v>
      </c>
      <c r="U52" s="166"/>
      <c r="V52" s="70"/>
      <c r="W52" s="25"/>
      <c r="X52" s="101"/>
      <c r="Y52" s="99"/>
      <c r="Z52" s="100"/>
      <c r="AA52" s="25"/>
      <c r="AB52" s="25"/>
      <c r="AC52" s="25"/>
    </row>
    <row r="53" spans="1:29" ht="14.4" x14ac:dyDescent="0.3">
      <c r="A53" s="54" t="s">
        <v>70</v>
      </c>
      <c r="B53" s="63">
        <v>106.66</v>
      </c>
      <c r="C53" s="64">
        <v>1000</v>
      </c>
      <c r="D53" s="65"/>
      <c r="E53" s="64">
        <v>41.51</v>
      </c>
      <c r="F53" s="64">
        <v>1300</v>
      </c>
      <c r="G53" s="66">
        <v>3.1899999999999998E-2</v>
      </c>
      <c r="H53" s="156">
        <v>134.76</v>
      </c>
      <c r="I53" s="157">
        <v>1300</v>
      </c>
      <c r="J53" s="158">
        <v>0.1037</v>
      </c>
      <c r="K53" s="63">
        <v>30.51</v>
      </c>
      <c r="L53" s="64">
        <v>1300</v>
      </c>
      <c r="M53" s="65">
        <v>2.35E-2</v>
      </c>
      <c r="N53" s="63">
        <v>53.19</v>
      </c>
      <c r="O53" s="64">
        <v>1300</v>
      </c>
      <c r="P53" s="65">
        <v>4.0899999999999999E-2</v>
      </c>
      <c r="R53" s="60">
        <f>AVERAGE(B53,E53,H53,K53,'NUTRITIVNE VRIJEDNOSTI'!N53)</f>
        <v>73.325999999999993</v>
      </c>
      <c r="S53" s="68">
        <v>1000</v>
      </c>
      <c r="T53" s="69">
        <f t="shared" si="8"/>
        <v>250</v>
      </c>
      <c r="U53" s="166">
        <f t="shared" si="6"/>
        <v>7.3325999999999985</v>
      </c>
      <c r="V53" s="246">
        <f t="shared" ref="V53:V66" si="11">R53-T53</f>
        <v>-176.67400000000001</v>
      </c>
      <c r="W53" s="25"/>
      <c r="X53" s="101"/>
      <c r="Y53" s="89" t="s">
        <v>128</v>
      </c>
      <c r="Z53" s="90" t="s">
        <v>276</v>
      </c>
      <c r="AA53" s="25"/>
      <c r="AB53" s="25"/>
      <c r="AC53" s="25"/>
    </row>
    <row r="54" spans="1:29" ht="13.8" x14ac:dyDescent="0.3">
      <c r="A54" s="54" t="s">
        <v>72</v>
      </c>
      <c r="B54" s="63">
        <v>1.69</v>
      </c>
      <c r="C54" s="64">
        <v>60</v>
      </c>
      <c r="D54" s="65"/>
      <c r="E54" s="64">
        <v>1.1499999999999999</v>
      </c>
      <c r="F54" s="64">
        <v>25</v>
      </c>
      <c r="G54" s="66">
        <v>4.6199999999999998E-2</v>
      </c>
      <c r="H54" s="156">
        <v>0.01</v>
      </c>
      <c r="I54" s="157">
        <v>25</v>
      </c>
      <c r="J54" s="158">
        <v>4.0000000000000002E-4</v>
      </c>
      <c r="K54" s="63">
        <v>0.27</v>
      </c>
      <c r="L54" s="64">
        <v>25</v>
      </c>
      <c r="M54" s="65">
        <v>1.0800000000000001E-2</v>
      </c>
      <c r="N54" s="63">
        <v>0.61</v>
      </c>
      <c r="O54" s="64">
        <v>25</v>
      </c>
      <c r="P54" s="67">
        <v>2.4199999999999999E-2</v>
      </c>
      <c r="R54" s="60">
        <f>AVERAGE(B54,E54,H54,K54,'NUTRITIVNE VRIJEDNOSTI'!N54)</f>
        <v>0.74599999999999989</v>
      </c>
      <c r="S54" s="88">
        <v>60</v>
      </c>
      <c r="T54" s="69">
        <f t="shared" si="8"/>
        <v>15</v>
      </c>
      <c r="U54" s="166">
        <f t="shared" si="6"/>
        <v>1.2433333333333332</v>
      </c>
      <c r="V54" s="70">
        <f t="shared" si="11"/>
        <v>-14.254</v>
      </c>
      <c r="W54" s="25"/>
      <c r="X54" s="101"/>
      <c r="Y54" s="94"/>
      <c r="Z54" s="96"/>
      <c r="AA54" s="25"/>
      <c r="AB54" s="25"/>
      <c r="AC54" s="25"/>
    </row>
    <row r="55" spans="1:29" ht="14.4" x14ac:dyDescent="0.3">
      <c r="A55" s="54" t="s">
        <v>73</v>
      </c>
      <c r="B55" s="63">
        <v>0.05</v>
      </c>
      <c r="C55" s="64">
        <v>1.25</v>
      </c>
      <c r="D55" s="65"/>
      <c r="E55" s="64">
        <v>0.24</v>
      </c>
      <c r="F55" s="64">
        <v>0.7</v>
      </c>
      <c r="G55" s="66">
        <v>0.34970000000000001</v>
      </c>
      <c r="H55" s="156">
        <v>0.28999999999999998</v>
      </c>
      <c r="I55" s="157">
        <v>0.7</v>
      </c>
      <c r="J55" s="158">
        <v>0.41360000000000002</v>
      </c>
      <c r="K55" s="63">
        <v>0.18</v>
      </c>
      <c r="L55" s="64">
        <v>0.7</v>
      </c>
      <c r="M55" s="67">
        <v>0.25230000000000002</v>
      </c>
      <c r="N55" s="63">
        <v>0.36</v>
      </c>
      <c r="O55" s="64">
        <v>0.7</v>
      </c>
      <c r="P55" s="67">
        <v>0.51549999999999996</v>
      </c>
      <c r="R55" s="60">
        <f>AVERAGE(B55,E55,H55,K55,'NUTRITIVNE VRIJEDNOSTI'!N55)</f>
        <v>0.22400000000000003</v>
      </c>
      <c r="S55" s="68">
        <v>1.25</v>
      </c>
      <c r="T55" s="69">
        <f t="shared" si="8"/>
        <v>0.3125</v>
      </c>
      <c r="U55" s="166">
        <f t="shared" si="6"/>
        <v>17.920000000000002</v>
      </c>
      <c r="V55" s="245">
        <f t="shared" si="11"/>
        <v>-8.8499999999999968E-2</v>
      </c>
      <c r="W55" s="25"/>
      <c r="X55" s="101"/>
      <c r="Y55" s="89" t="s">
        <v>129</v>
      </c>
      <c r="Z55" s="90" t="s">
        <v>271</v>
      </c>
      <c r="AA55" s="25"/>
      <c r="AB55" s="25"/>
      <c r="AC55" s="25"/>
    </row>
    <row r="56" spans="1:29" ht="13.8" x14ac:dyDescent="0.3">
      <c r="A56" s="54" t="s">
        <v>74</v>
      </c>
      <c r="B56" s="63">
        <v>0.01</v>
      </c>
      <c r="C56" s="64">
        <v>1.55</v>
      </c>
      <c r="D56" s="65"/>
      <c r="E56" s="64">
        <v>0</v>
      </c>
      <c r="F56" s="64">
        <v>2</v>
      </c>
      <c r="G56" s="66">
        <v>2.5000000000000001E-3</v>
      </c>
      <c r="H56" s="156">
        <v>0.01</v>
      </c>
      <c r="I56" s="157">
        <v>2</v>
      </c>
      <c r="J56" s="158">
        <v>3.0000000000000001E-3</v>
      </c>
      <c r="K56" s="63">
        <v>0.01</v>
      </c>
      <c r="L56" s="64">
        <v>2</v>
      </c>
      <c r="M56" s="67">
        <v>4.3E-3</v>
      </c>
      <c r="N56" s="63">
        <v>0.01</v>
      </c>
      <c r="O56" s="64">
        <v>2</v>
      </c>
      <c r="P56" s="67">
        <v>5.8999999999999999E-3</v>
      </c>
      <c r="R56" s="60">
        <f>AVERAGE(B56,E56,H56,K56,'NUTRITIVNE VRIJEDNOSTI'!N56)</f>
        <v>8.0000000000000002E-3</v>
      </c>
      <c r="S56" s="68">
        <v>1.55</v>
      </c>
      <c r="T56" s="69">
        <f t="shared" si="8"/>
        <v>0.38750000000000001</v>
      </c>
      <c r="U56" s="166">
        <f t="shared" si="6"/>
        <v>0.5161290322580645</v>
      </c>
      <c r="V56" s="70">
        <f t="shared" si="11"/>
        <v>-0.3795</v>
      </c>
      <c r="W56" s="25"/>
      <c r="X56" s="101"/>
      <c r="Y56" s="99"/>
      <c r="Z56" s="100"/>
      <c r="AA56" s="25"/>
      <c r="AB56" s="25"/>
      <c r="AC56" s="25"/>
    </row>
    <row r="57" spans="1:29" ht="13.8" x14ac:dyDescent="0.3">
      <c r="A57" s="54" t="s">
        <v>75</v>
      </c>
      <c r="B57" s="63" t="s">
        <v>26</v>
      </c>
      <c r="C57" s="64">
        <v>140</v>
      </c>
      <c r="D57" s="65"/>
      <c r="E57" s="64">
        <v>0.04</v>
      </c>
      <c r="F57" s="64">
        <v>120</v>
      </c>
      <c r="G57" s="66">
        <v>2.9999999999999997E-4</v>
      </c>
      <c r="H57" s="156">
        <v>4.8099999999999996</v>
      </c>
      <c r="I57" s="157">
        <v>120</v>
      </c>
      <c r="J57" s="158">
        <v>0.04</v>
      </c>
      <c r="K57" s="63">
        <v>1.52</v>
      </c>
      <c r="L57" s="64">
        <v>120</v>
      </c>
      <c r="M57" s="102">
        <v>1.2699999999999999E-2</v>
      </c>
      <c r="N57" s="63">
        <v>1.85</v>
      </c>
      <c r="O57" s="64">
        <v>120</v>
      </c>
      <c r="P57" s="102">
        <v>1.54E-2</v>
      </c>
      <c r="R57" s="60">
        <f>AVERAGE(B57,E57,H57,K57,'NUTRITIVNE VRIJEDNOSTI'!N57)</f>
        <v>2.0549999999999997</v>
      </c>
      <c r="S57" s="88">
        <v>140</v>
      </c>
      <c r="T57" s="69">
        <f t="shared" si="8"/>
        <v>35</v>
      </c>
      <c r="U57" s="166">
        <f t="shared" si="6"/>
        <v>1.4678571428571425</v>
      </c>
      <c r="V57" s="70">
        <f t="shared" si="11"/>
        <v>-32.945</v>
      </c>
      <c r="W57" s="25"/>
      <c r="X57" s="25"/>
      <c r="Y57" s="94"/>
      <c r="Z57" s="96"/>
      <c r="AA57" s="25"/>
      <c r="AB57" s="25"/>
      <c r="AC57" s="25"/>
    </row>
    <row r="58" spans="1:29" ht="14.4" x14ac:dyDescent="0.3">
      <c r="A58" s="54" t="s">
        <v>76</v>
      </c>
      <c r="B58" s="63">
        <v>1.49</v>
      </c>
      <c r="C58" s="64">
        <v>11.75</v>
      </c>
      <c r="D58" s="65"/>
      <c r="E58" s="64">
        <v>2.2200000000000002</v>
      </c>
      <c r="F58" s="64">
        <v>8</v>
      </c>
      <c r="G58" s="66">
        <v>0.27789999999999998</v>
      </c>
      <c r="H58" s="156">
        <v>2.1800000000000002</v>
      </c>
      <c r="I58" s="157">
        <v>8</v>
      </c>
      <c r="J58" s="158">
        <v>0.27189999999999998</v>
      </c>
      <c r="K58" s="63">
        <v>1.52</v>
      </c>
      <c r="L58" s="64">
        <v>8</v>
      </c>
      <c r="M58" s="65">
        <v>0.18990000000000001</v>
      </c>
      <c r="N58" s="63">
        <v>1.5</v>
      </c>
      <c r="O58" s="64">
        <v>8</v>
      </c>
      <c r="P58" s="103">
        <v>0.18790000000000001</v>
      </c>
      <c r="R58" s="60">
        <f>AVERAGE(B58,E58,H58,K58,'NUTRITIVNE VRIJEDNOSTI'!N58)</f>
        <v>1.782</v>
      </c>
      <c r="S58" s="88">
        <v>11.75</v>
      </c>
      <c r="T58" s="69">
        <f t="shared" si="8"/>
        <v>2.9375</v>
      </c>
      <c r="U58" s="166">
        <f t="shared" si="6"/>
        <v>15.165957446808513</v>
      </c>
      <c r="V58" s="246">
        <f t="shared" si="11"/>
        <v>-1.1555</v>
      </c>
      <c r="W58" s="25"/>
      <c r="X58" s="25"/>
      <c r="Y58" s="89" t="s">
        <v>130</v>
      </c>
      <c r="Z58" s="90" t="s">
        <v>277</v>
      </c>
      <c r="AA58" s="25"/>
      <c r="AB58" s="25"/>
      <c r="AC58" s="25"/>
    </row>
    <row r="59" spans="1:29" ht="14.4" x14ac:dyDescent="0.3">
      <c r="A59" s="54" t="s">
        <v>77</v>
      </c>
      <c r="B59" s="63">
        <v>9.18</v>
      </c>
      <c r="C59" s="64">
        <v>205</v>
      </c>
      <c r="D59" s="65"/>
      <c r="E59" s="64">
        <v>90.57</v>
      </c>
      <c r="F59" s="64">
        <v>240</v>
      </c>
      <c r="G59" s="66">
        <v>0.37740000000000001</v>
      </c>
      <c r="H59" s="156">
        <v>74.75</v>
      </c>
      <c r="I59" s="157">
        <v>240</v>
      </c>
      <c r="J59" s="158">
        <v>0.31140000000000001</v>
      </c>
      <c r="K59" s="63">
        <v>21.64</v>
      </c>
      <c r="L59" s="64">
        <v>240</v>
      </c>
      <c r="M59" s="65">
        <v>9.0200000000000002E-2</v>
      </c>
      <c r="N59" s="63">
        <v>42.61</v>
      </c>
      <c r="O59" s="64">
        <v>240</v>
      </c>
      <c r="P59" s="103">
        <v>0.17749999999999999</v>
      </c>
      <c r="R59" s="60">
        <f>AVERAGE(B59,E59,H59,K59,'NUTRITIVNE VRIJEDNOSTI'!N59)</f>
        <v>47.75</v>
      </c>
      <c r="S59" s="88">
        <v>205</v>
      </c>
      <c r="T59" s="69">
        <f t="shared" si="8"/>
        <v>51.25</v>
      </c>
      <c r="U59" s="166">
        <f t="shared" si="6"/>
        <v>23.292682926829269</v>
      </c>
      <c r="V59" s="245">
        <f t="shared" si="11"/>
        <v>-3.5</v>
      </c>
      <c r="W59" s="25"/>
      <c r="X59" s="25"/>
      <c r="Y59" s="89" t="s">
        <v>131</v>
      </c>
      <c r="Z59" s="90" t="s">
        <v>278</v>
      </c>
      <c r="AA59" s="25"/>
      <c r="AB59" s="25"/>
      <c r="AC59" s="25"/>
    </row>
    <row r="60" spans="1:29" ht="13.8" x14ac:dyDescent="0.3">
      <c r="A60" s="54" t="s">
        <v>78</v>
      </c>
      <c r="B60" s="63">
        <v>7.0000000000000007E-2</v>
      </c>
      <c r="C60" s="64">
        <v>3</v>
      </c>
      <c r="D60" s="65"/>
      <c r="E60" s="64">
        <v>0.63</v>
      </c>
      <c r="F60" s="64">
        <v>1.9</v>
      </c>
      <c r="G60" s="66">
        <v>0.33029999999999998</v>
      </c>
      <c r="H60" s="156">
        <v>0.62</v>
      </c>
      <c r="I60" s="157">
        <v>1.9</v>
      </c>
      <c r="J60" s="158">
        <v>0.32790000000000002</v>
      </c>
      <c r="K60" s="63">
        <v>0.15</v>
      </c>
      <c r="L60" s="64">
        <v>1.9</v>
      </c>
      <c r="M60" s="65">
        <v>7.8799999999999995E-2</v>
      </c>
      <c r="N60" s="63">
        <v>0.65</v>
      </c>
      <c r="O60" s="64">
        <v>1.9</v>
      </c>
      <c r="P60" s="103">
        <v>0.34100000000000003</v>
      </c>
      <c r="R60" s="60">
        <f>AVERAGE(B60,E60,H60,K60,'NUTRITIVNE VRIJEDNOSTI'!N60)</f>
        <v>0.42399999999999993</v>
      </c>
      <c r="S60" s="88">
        <v>3</v>
      </c>
      <c r="T60" s="69">
        <f t="shared" si="8"/>
        <v>0.75</v>
      </c>
      <c r="U60" s="166">
        <f t="shared" si="6"/>
        <v>14.133333333333331</v>
      </c>
      <c r="V60" s="70">
        <f t="shared" si="11"/>
        <v>-0.32600000000000007</v>
      </c>
      <c r="W60" s="25"/>
      <c r="X60" s="25"/>
      <c r="Y60" s="99"/>
      <c r="Z60" s="100"/>
      <c r="AA60" s="25"/>
      <c r="AB60" s="25"/>
      <c r="AC60" s="25"/>
    </row>
    <row r="61" spans="1:29" ht="13.8" x14ac:dyDescent="0.3">
      <c r="A61" s="54" t="s">
        <v>79</v>
      </c>
      <c r="B61" s="63" t="s">
        <v>26</v>
      </c>
      <c r="C61" s="64">
        <v>67.5</v>
      </c>
      <c r="D61" s="65"/>
      <c r="E61" s="64">
        <v>0.1</v>
      </c>
      <c r="F61" s="64">
        <v>34</v>
      </c>
      <c r="G61" s="66">
        <v>2.8999999999999998E-3</v>
      </c>
      <c r="H61" s="156" t="s">
        <v>26</v>
      </c>
      <c r="I61" s="157">
        <v>34</v>
      </c>
      <c r="J61" s="158" t="s">
        <v>104</v>
      </c>
      <c r="K61" s="63">
        <v>2.35</v>
      </c>
      <c r="L61" s="64">
        <v>34</v>
      </c>
      <c r="M61" s="65">
        <v>6.9000000000000006E-2</v>
      </c>
      <c r="N61" s="63">
        <v>0.75</v>
      </c>
      <c r="O61" s="64">
        <v>34</v>
      </c>
      <c r="P61" s="102">
        <v>2.2100000000000002E-2</v>
      </c>
      <c r="R61" s="60">
        <f>AVERAGE(B61,E61,H61,K61,'NUTRITIVNE VRIJEDNOSTI'!N61)</f>
        <v>1.0666666666666667</v>
      </c>
      <c r="S61" s="88">
        <v>67.5</v>
      </c>
      <c r="T61" s="69">
        <f t="shared" si="8"/>
        <v>16.875</v>
      </c>
      <c r="U61" s="166">
        <f t="shared" si="6"/>
        <v>1.580246913580247</v>
      </c>
      <c r="V61" s="70">
        <f t="shared" si="11"/>
        <v>-15.808333333333334</v>
      </c>
      <c r="W61" s="25"/>
      <c r="X61" s="25"/>
      <c r="Y61" s="94"/>
      <c r="Z61" s="96"/>
      <c r="AA61" s="25"/>
      <c r="AB61" s="25"/>
      <c r="AC61" s="25"/>
    </row>
    <row r="62" spans="1:29" ht="14.4" x14ac:dyDescent="0.3">
      <c r="A62" s="54" t="s">
        <v>80</v>
      </c>
      <c r="B62" s="63">
        <v>20.18</v>
      </c>
      <c r="C62" s="64">
        <v>1025</v>
      </c>
      <c r="D62" s="65"/>
      <c r="E62" s="64">
        <v>254.16</v>
      </c>
      <c r="F62" s="64">
        <v>1250</v>
      </c>
      <c r="G62" s="66">
        <v>0.20330000000000001</v>
      </c>
      <c r="H62" s="156">
        <v>115.2</v>
      </c>
      <c r="I62" s="157">
        <v>1250</v>
      </c>
      <c r="J62" s="158">
        <v>9.2200000000000004E-2</v>
      </c>
      <c r="K62" s="63">
        <v>114.8</v>
      </c>
      <c r="L62" s="64">
        <v>1250</v>
      </c>
      <c r="M62" s="65">
        <v>9.1800000000000007E-2</v>
      </c>
      <c r="N62" s="63">
        <v>131.69999999999999</v>
      </c>
      <c r="O62" s="64">
        <v>1250</v>
      </c>
      <c r="P62" s="103">
        <v>0.10539999999999999</v>
      </c>
      <c r="R62" s="60">
        <f>AVERAGE(B62,E62,H62,K62,'NUTRITIVNE VRIJEDNOSTI'!N62)</f>
        <v>127.208</v>
      </c>
      <c r="S62" s="88">
        <v>1025</v>
      </c>
      <c r="T62" s="69">
        <f t="shared" si="8"/>
        <v>256.25</v>
      </c>
      <c r="U62" s="166">
        <f t="shared" si="6"/>
        <v>12.410536585365854</v>
      </c>
      <c r="V62" s="246">
        <f t="shared" si="11"/>
        <v>-129.042</v>
      </c>
      <c r="W62" s="25"/>
      <c r="X62" s="25"/>
      <c r="Y62" s="89" t="s">
        <v>132</v>
      </c>
      <c r="Z62" s="90" t="s">
        <v>276</v>
      </c>
      <c r="AA62" s="25"/>
      <c r="AB62" s="25"/>
      <c r="AC62" s="25"/>
    </row>
    <row r="63" spans="1:29" ht="14.4" x14ac:dyDescent="0.3">
      <c r="A63" s="54" t="s">
        <v>82</v>
      </c>
      <c r="B63" s="63">
        <v>421.32</v>
      </c>
      <c r="C63" s="64">
        <v>4150</v>
      </c>
      <c r="D63" s="65"/>
      <c r="E63" s="64">
        <v>363.85</v>
      </c>
      <c r="F63" s="64">
        <v>4500</v>
      </c>
      <c r="G63" s="66">
        <v>8.09E-2</v>
      </c>
      <c r="H63" s="156">
        <v>887.5</v>
      </c>
      <c r="I63" s="157">
        <v>4500</v>
      </c>
      <c r="J63" s="158">
        <v>0.19719999999999999</v>
      </c>
      <c r="K63" s="63">
        <v>440.34</v>
      </c>
      <c r="L63" s="64">
        <v>4500</v>
      </c>
      <c r="M63" s="65">
        <v>9.7900000000000001E-2</v>
      </c>
      <c r="N63" s="63">
        <v>408.6</v>
      </c>
      <c r="O63" s="64">
        <v>4500</v>
      </c>
      <c r="P63" s="103">
        <v>9.0800000000000006E-2</v>
      </c>
      <c r="R63" s="60">
        <f>AVERAGE(B63,E63,H63,K63,'NUTRITIVNE VRIJEDNOSTI'!N63)</f>
        <v>504.322</v>
      </c>
      <c r="S63" s="88">
        <v>4150</v>
      </c>
      <c r="T63" s="69">
        <f t="shared" si="8"/>
        <v>1037.5</v>
      </c>
      <c r="U63" s="166">
        <f t="shared" si="6"/>
        <v>12.152337349397591</v>
      </c>
      <c r="V63" s="246">
        <f t="shared" si="11"/>
        <v>-533.178</v>
      </c>
      <c r="W63" s="25"/>
      <c r="X63" s="25"/>
      <c r="Y63" s="89" t="s">
        <v>133</v>
      </c>
      <c r="Z63" s="90" t="s">
        <v>279</v>
      </c>
      <c r="AA63" s="25"/>
      <c r="AB63" s="25"/>
      <c r="AC63" s="25"/>
    </row>
    <row r="64" spans="1:29" ht="13.8" x14ac:dyDescent="0.3">
      <c r="A64" s="54" t="s">
        <v>83</v>
      </c>
      <c r="B64" s="63">
        <v>0.03</v>
      </c>
      <c r="C64" s="64">
        <v>38.75</v>
      </c>
      <c r="D64" s="65"/>
      <c r="E64" s="64">
        <v>24.69</v>
      </c>
      <c r="F64" s="64">
        <v>40</v>
      </c>
      <c r="G64" s="66">
        <v>0.61729999999999996</v>
      </c>
      <c r="H64" s="156">
        <v>4.6100000000000003</v>
      </c>
      <c r="I64" s="157">
        <v>40</v>
      </c>
      <c r="J64" s="158">
        <v>0.1153</v>
      </c>
      <c r="K64" s="63">
        <v>7.77</v>
      </c>
      <c r="L64" s="64">
        <v>40</v>
      </c>
      <c r="M64" s="65">
        <v>0.1943</v>
      </c>
      <c r="N64" s="63">
        <v>39.950000000000003</v>
      </c>
      <c r="O64" s="64">
        <v>40</v>
      </c>
      <c r="P64" s="103">
        <v>0.99860000000000004</v>
      </c>
      <c r="R64" s="60">
        <f>AVERAGE(B64,E64,H64,K64,'NUTRITIVNE VRIJEDNOSTI'!N64)</f>
        <v>15.410000000000002</v>
      </c>
      <c r="S64" s="88">
        <v>38.75</v>
      </c>
      <c r="T64" s="69">
        <f t="shared" si="8"/>
        <v>9.6875</v>
      </c>
      <c r="U64" s="166">
        <f t="shared" si="6"/>
        <v>39.767741935483876</v>
      </c>
      <c r="V64" s="70">
        <f t="shared" si="11"/>
        <v>5.7225000000000019</v>
      </c>
      <c r="W64" s="25"/>
      <c r="X64" s="25"/>
      <c r="Y64" s="99"/>
      <c r="Z64" s="100"/>
      <c r="AA64" s="25"/>
      <c r="AB64" s="25"/>
      <c r="AC64" s="25"/>
    </row>
    <row r="65" spans="1:29" ht="14.4" x14ac:dyDescent="0.3">
      <c r="A65" s="54" t="s">
        <v>84</v>
      </c>
      <c r="B65" s="63">
        <v>411.82</v>
      </c>
      <c r="C65" s="64">
        <v>1380</v>
      </c>
      <c r="D65" s="65">
        <v>0.29842028985507246</v>
      </c>
      <c r="E65" s="63">
        <v>2936.08</v>
      </c>
      <c r="F65" s="64">
        <v>2200</v>
      </c>
      <c r="G65" s="66">
        <v>1.3346</v>
      </c>
      <c r="H65" s="156">
        <v>1108.8499999999999</v>
      </c>
      <c r="I65" s="157">
        <v>2200</v>
      </c>
      <c r="J65" s="158">
        <v>0.504</v>
      </c>
      <c r="K65" s="63">
        <v>942.51</v>
      </c>
      <c r="L65" s="64">
        <v>2200</v>
      </c>
      <c r="M65" s="65">
        <v>0.4284</v>
      </c>
      <c r="N65" s="63">
        <v>422.15</v>
      </c>
      <c r="O65" s="64">
        <v>2200</v>
      </c>
      <c r="P65" s="103">
        <v>0.19189999999999999</v>
      </c>
      <c r="R65" s="60">
        <f>AVERAGE(B65,E65,H65,K65,'NUTRITIVNE VRIJEDNOSTI'!N65)</f>
        <v>1164.2819999999999</v>
      </c>
      <c r="S65" s="88">
        <v>1380</v>
      </c>
      <c r="T65" s="69">
        <f t="shared" si="8"/>
        <v>345</v>
      </c>
      <c r="U65" s="166">
        <f t="shared" si="6"/>
        <v>84.368260869565219</v>
      </c>
      <c r="V65" s="247">
        <f t="shared" si="11"/>
        <v>819.28199999999993</v>
      </c>
      <c r="W65" s="25"/>
      <c r="X65" s="25"/>
      <c r="Y65" s="89" t="s">
        <v>134</v>
      </c>
      <c r="Z65" s="254" t="s">
        <v>280</v>
      </c>
      <c r="AA65" s="25"/>
      <c r="AB65" s="25"/>
      <c r="AC65" s="25"/>
    </row>
    <row r="66" spans="1:29" ht="14.4" x14ac:dyDescent="0.3">
      <c r="A66" s="104" t="s">
        <v>85</v>
      </c>
      <c r="B66" s="105">
        <v>0.08</v>
      </c>
      <c r="C66" s="106">
        <v>7.5</v>
      </c>
      <c r="D66" s="107"/>
      <c r="E66" s="105">
        <v>1.83</v>
      </c>
      <c r="F66" s="106">
        <v>8</v>
      </c>
      <c r="G66" s="108">
        <v>0.22839999999999999</v>
      </c>
      <c r="H66" s="161">
        <v>0.86</v>
      </c>
      <c r="I66" s="162">
        <v>8</v>
      </c>
      <c r="J66" s="163">
        <v>0.1076</v>
      </c>
      <c r="K66" s="105">
        <v>2.27</v>
      </c>
      <c r="L66" s="106">
        <v>8</v>
      </c>
      <c r="M66" s="107">
        <v>0.28410000000000002</v>
      </c>
      <c r="N66" s="105">
        <v>1.03</v>
      </c>
      <c r="O66" s="106">
        <v>8</v>
      </c>
      <c r="P66" s="109">
        <v>0.129</v>
      </c>
      <c r="R66" s="213">
        <f>AVERAGE(B66,E66,H66,K66,'NUTRITIVNE VRIJEDNOSTI'!N66)</f>
        <v>1.214</v>
      </c>
      <c r="S66" s="110">
        <v>7.5</v>
      </c>
      <c r="T66" s="111">
        <f t="shared" si="8"/>
        <v>1.875</v>
      </c>
      <c r="U66" s="167">
        <f t="shared" si="6"/>
        <v>16.186666666666667</v>
      </c>
      <c r="V66" s="248">
        <f t="shared" si="11"/>
        <v>-0.66100000000000003</v>
      </c>
      <c r="W66" s="25"/>
      <c r="X66" s="25"/>
      <c r="Y66" s="89" t="s">
        <v>135</v>
      </c>
      <c r="Z66" s="90" t="s">
        <v>281</v>
      </c>
      <c r="AA66" s="25"/>
      <c r="AB66" s="25"/>
      <c r="AC66" s="25"/>
    </row>
    <row r="67" spans="1:29" ht="13.8" x14ac:dyDescent="0.3">
      <c r="A67" s="112"/>
      <c r="B67" s="113"/>
      <c r="D67" s="114"/>
      <c r="E67" s="64"/>
      <c r="F67" s="114"/>
      <c r="K67" s="115"/>
      <c r="N67" s="58"/>
      <c r="R67" s="116"/>
      <c r="S67" s="116"/>
      <c r="T67" s="116"/>
      <c r="U67" s="116"/>
      <c r="V67" s="117"/>
      <c r="W67" s="25"/>
      <c r="X67" s="25"/>
      <c r="AA67" s="25"/>
      <c r="AB67" s="25"/>
      <c r="AC67" s="25"/>
    </row>
  </sheetData>
  <mergeCells count="10">
    <mergeCell ref="R3:V3"/>
    <mergeCell ref="R4:V4"/>
    <mergeCell ref="R5:V5"/>
    <mergeCell ref="AA7:AC7"/>
    <mergeCell ref="R2:V2"/>
    <mergeCell ref="B2:D2"/>
    <mergeCell ref="E2:G2"/>
    <mergeCell ref="H2:J2"/>
    <mergeCell ref="K2:M2"/>
    <mergeCell ref="N2:P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Z66"/>
  <sheetViews>
    <sheetView topLeftCell="E1" workbookViewId="0">
      <selection activeCell="V4" sqref="V4:Z4"/>
    </sheetView>
  </sheetViews>
  <sheetFormatPr defaultRowHeight="13.2" x14ac:dyDescent="0.25"/>
  <cols>
    <col min="1" max="1" width="31.33203125" customWidth="1"/>
  </cols>
  <sheetData>
    <row r="1" spans="1:26" ht="12.75" customHeight="1" x14ac:dyDescent="0.3">
      <c r="A1" s="22"/>
      <c r="B1" s="298" t="s">
        <v>268</v>
      </c>
      <c r="C1" s="299"/>
      <c r="D1" s="299"/>
      <c r="E1" s="299"/>
      <c r="F1" s="300"/>
      <c r="G1" s="298" t="s">
        <v>288</v>
      </c>
      <c r="H1" s="299"/>
      <c r="I1" s="299"/>
      <c r="J1" s="299"/>
      <c r="K1" s="300"/>
      <c r="L1" s="298" t="s">
        <v>289</v>
      </c>
      <c r="M1" s="299"/>
      <c r="N1" s="299"/>
      <c r="O1" s="299"/>
      <c r="P1" s="300"/>
      <c r="Q1" s="298" t="s">
        <v>290</v>
      </c>
      <c r="R1" s="299"/>
      <c r="S1" s="299"/>
      <c r="T1" s="299"/>
      <c r="U1" s="299"/>
      <c r="V1" s="298" t="s">
        <v>92</v>
      </c>
      <c r="W1" s="299"/>
      <c r="X1" s="299"/>
      <c r="Y1" s="299"/>
      <c r="Z1" s="300"/>
    </row>
    <row r="2" spans="1:26" ht="14.4" x14ac:dyDescent="0.3">
      <c r="A2" s="26" t="s">
        <v>93</v>
      </c>
      <c r="B2" s="285">
        <v>17.580000000000002</v>
      </c>
      <c r="C2" s="286"/>
      <c r="D2" s="286"/>
      <c r="E2" s="286"/>
      <c r="F2" s="287"/>
      <c r="G2" s="285">
        <v>18.100000000000001</v>
      </c>
      <c r="H2" s="286"/>
      <c r="I2" s="286"/>
      <c r="J2" s="286"/>
      <c r="K2" s="287"/>
      <c r="L2" s="285">
        <v>16.245999999999999</v>
      </c>
      <c r="M2" s="286"/>
      <c r="N2" s="286"/>
      <c r="O2" s="286"/>
      <c r="P2" s="287"/>
      <c r="Q2" s="285">
        <v>15.99</v>
      </c>
      <c r="R2" s="286"/>
      <c r="S2" s="286"/>
      <c r="T2" s="286"/>
      <c r="U2" s="287"/>
      <c r="V2" s="285">
        <f>AVERAGE(B2:U2)</f>
        <v>16.978999999999999</v>
      </c>
      <c r="W2" s="286"/>
      <c r="X2" s="286"/>
      <c r="Y2" s="286"/>
      <c r="Z2" s="287"/>
    </row>
    <row r="3" spans="1:26" ht="14.4" x14ac:dyDescent="0.3">
      <c r="A3" s="37" t="s">
        <v>94</v>
      </c>
      <c r="B3" s="288">
        <v>54.46</v>
      </c>
      <c r="C3" s="289"/>
      <c r="D3" s="289"/>
      <c r="E3" s="289"/>
      <c r="F3" s="290"/>
      <c r="G3" s="288">
        <v>58.839999999999996</v>
      </c>
      <c r="H3" s="289"/>
      <c r="I3" s="289"/>
      <c r="J3" s="289"/>
      <c r="K3" s="290"/>
      <c r="L3" s="288">
        <v>55.6</v>
      </c>
      <c r="M3" s="289"/>
      <c r="N3" s="289"/>
      <c r="O3" s="289"/>
      <c r="P3" s="290"/>
      <c r="Q3" s="288">
        <v>53.77</v>
      </c>
      <c r="R3" s="289"/>
      <c r="S3" s="289"/>
      <c r="T3" s="289"/>
      <c r="U3" s="290"/>
      <c r="V3" s="288">
        <f t="shared" ref="V3:V4" si="0">AVERAGE(B3:U3)</f>
        <v>55.667500000000004</v>
      </c>
      <c r="W3" s="289"/>
      <c r="X3" s="289"/>
      <c r="Y3" s="289"/>
      <c r="Z3" s="290"/>
    </row>
    <row r="4" spans="1:26" ht="14.4" x14ac:dyDescent="0.3">
      <c r="A4" s="39" t="s">
        <v>95</v>
      </c>
      <c r="B4" s="291">
        <v>27.96</v>
      </c>
      <c r="C4" s="292"/>
      <c r="D4" s="292"/>
      <c r="E4" s="292"/>
      <c r="F4" s="293"/>
      <c r="G4" s="301">
        <v>23.04</v>
      </c>
      <c r="H4" s="302"/>
      <c r="I4" s="302"/>
      <c r="J4" s="302"/>
      <c r="K4" s="303"/>
      <c r="L4" s="291">
        <v>28.151999999999997</v>
      </c>
      <c r="M4" s="292"/>
      <c r="N4" s="292"/>
      <c r="O4" s="292"/>
      <c r="P4" s="293"/>
      <c r="Q4" s="291">
        <v>30.24</v>
      </c>
      <c r="R4" s="292"/>
      <c r="S4" s="292"/>
      <c r="T4" s="292"/>
      <c r="U4" s="293"/>
      <c r="V4" s="291">
        <f t="shared" si="0"/>
        <v>27.347999999999999</v>
      </c>
      <c r="W4" s="292"/>
      <c r="X4" s="292"/>
      <c r="Y4" s="292"/>
      <c r="Z4" s="293"/>
    </row>
    <row r="5" spans="1:26" ht="13.8" x14ac:dyDescent="0.25">
      <c r="A5" s="43" t="s">
        <v>96</v>
      </c>
      <c r="B5" s="51" t="s">
        <v>97</v>
      </c>
      <c r="C5" s="47" t="s">
        <v>98</v>
      </c>
      <c r="D5" s="47" t="s">
        <v>100</v>
      </c>
      <c r="E5" s="244" t="s">
        <v>267</v>
      </c>
      <c r="F5" s="46" t="s">
        <v>101</v>
      </c>
      <c r="G5" s="51" t="s">
        <v>97</v>
      </c>
      <c r="H5" s="47" t="s">
        <v>98</v>
      </c>
      <c r="I5" s="47" t="s">
        <v>100</v>
      </c>
      <c r="J5" s="47" t="s">
        <v>267</v>
      </c>
      <c r="K5" s="46" t="s">
        <v>101</v>
      </c>
      <c r="L5" s="164" t="s">
        <v>97</v>
      </c>
      <c r="M5" s="110" t="s">
        <v>98</v>
      </c>
      <c r="N5" s="110" t="s">
        <v>100</v>
      </c>
      <c r="O5" s="110" t="s">
        <v>267</v>
      </c>
      <c r="P5" s="165" t="s">
        <v>101</v>
      </c>
      <c r="Q5" s="164" t="s">
        <v>97</v>
      </c>
      <c r="R5" s="110" t="s">
        <v>98</v>
      </c>
      <c r="S5" s="110" t="s">
        <v>100</v>
      </c>
      <c r="T5" s="110" t="s">
        <v>267</v>
      </c>
      <c r="U5" s="165" t="s">
        <v>101</v>
      </c>
      <c r="V5" s="164" t="s">
        <v>97</v>
      </c>
      <c r="W5" s="110" t="s">
        <v>98</v>
      </c>
      <c r="X5" s="110" t="s">
        <v>100</v>
      </c>
      <c r="Y5" s="110" t="s">
        <v>267</v>
      </c>
      <c r="Z5" s="165" t="s">
        <v>101</v>
      </c>
    </row>
    <row r="6" spans="1:26" ht="13.8" x14ac:dyDescent="0.3">
      <c r="A6" s="54" t="s">
        <v>16</v>
      </c>
      <c r="B6" s="60">
        <v>428.48199999999997</v>
      </c>
      <c r="C6" s="45"/>
      <c r="D6" s="45"/>
      <c r="E6" s="68"/>
      <c r="F6" s="61"/>
      <c r="G6" s="60">
        <v>510.28199999999998</v>
      </c>
      <c r="H6" s="45"/>
      <c r="I6" s="45"/>
      <c r="J6" s="45"/>
      <c r="K6" s="61"/>
      <c r="L6" s="60">
        <v>452.78199999999998</v>
      </c>
      <c r="M6" s="45"/>
      <c r="N6" s="45"/>
      <c r="O6" s="45"/>
      <c r="P6" s="61"/>
      <c r="Q6" s="60">
        <v>383</v>
      </c>
      <c r="R6" s="45"/>
      <c r="S6" s="45"/>
      <c r="T6" s="45"/>
      <c r="U6" s="61"/>
      <c r="V6" s="60">
        <f>AVERAGE(B6,G6,L6,Q6)</f>
        <v>443.63649999999996</v>
      </c>
      <c r="W6" s="45"/>
      <c r="X6" s="45"/>
      <c r="Y6" s="45"/>
      <c r="Z6" s="61"/>
    </row>
    <row r="7" spans="1:26" ht="14.4" x14ac:dyDescent="0.3">
      <c r="A7" s="54" t="s">
        <v>17</v>
      </c>
      <c r="B7" s="60">
        <v>487.11599999999999</v>
      </c>
      <c r="C7" s="68">
        <v>1943.75</v>
      </c>
      <c r="D7" s="69">
        <v>485.9375</v>
      </c>
      <c r="E7" s="166">
        <v>25.060630225080381</v>
      </c>
      <c r="F7" s="245">
        <v>1.1784999999999854</v>
      </c>
      <c r="G7" s="60">
        <v>468.12200000000001</v>
      </c>
      <c r="H7" s="68">
        <v>1943.75</v>
      </c>
      <c r="I7" s="69">
        <v>485.9375</v>
      </c>
      <c r="J7" s="166">
        <v>24.083446945337624</v>
      </c>
      <c r="K7" s="245">
        <v>-17.815499999999986</v>
      </c>
      <c r="L7" s="60">
        <v>504.31800000000004</v>
      </c>
      <c r="M7" s="68">
        <v>1943.75</v>
      </c>
      <c r="N7" s="69">
        <v>485.9375</v>
      </c>
      <c r="O7" s="166">
        <v>25.94562057877814</v>
      </c>
      <c r="P7" s="245">
        <v>18.38050000000004</v>
      </c>
      <c r="Q7" s="60">
        <v>515.46199999999999</v>
      </c>
      <c r="R7" s="68">
        <v>1943.75</v>
      </c>
      <c r="S7" s="69">
        <v>485.9375</v>
      </c>
      <c r="T7" s="166">
        <v>26.518945337620579</v>
      </c>
      <c r="U7" s="245">
        <v>29.524499999999989</v>
      </c>
      <c r="V7" s="60">
        <f t="shared" ref="V7:V65" si="1">AVERAGE(B7,G7,L7,Q7)</f>
        <v>493.75450000000001</v>
      </c>
      <c r="W7" s="68">
        <v>1943.75</v>
      </c>
      <c r="X7" s="69">
        <v>485.9375</v>
      </c>
      <c r="Y7" s="166">
        <v>25.94562057877814</v>
      </c>
      <c r="Z7" s="245">
        <v>18.38050000000004</v>
      </c>
    </row>
    <row r="8" spans="1:26" ht="13.8" x14ac:dyDescent="0.3">
      <c r="A8" s="54" t="s">
        <v>18</v>
      </c>
      <c r="B8" s="60">
        <v>140.15199999999999</v>
      </c>
      <c r="C8" s="68"/>
      <c r="D8" s="68"/>
      <c r="E8" s="166"/>
      <c r="F8" s="70"/>
      <c r="G8" s="60">
        <v>108.53600000000002</v>
      </c>
      <c r="H8" s="68"/>
      <c r="I8" s="68">
        <v>0</v>
      </c>
      <c r="J8" s="255"/>
      <c r="K8" s="70"/>
      <c r="L8" s="60">
        <v>144.012</v>
      </c>
      <c r="M8" s="68"/>
      <c r="N8" s="68">
        <v>0</v>
      </c>
      <c r="O8" s="166"/>
      <c r="P8" s="70"/>
      <c r="Q8" s="60">
        <v>156.30199999999999</v>
      </c>
      <c r="R8" s="68"/>
      <c r="S8" s="68">
        <v>0</v>
      </c>
      <c r="T8" s="166"/>
      <c r="U8" s="70"/>
      <c r="V8" s="60">
        <f t="shared" si="1"/>
        <v>137.25049999999999</v>
      </c>
      <c r="W8" s="68"/>
      <c r="X8" s="68">
        <v>0</v>
      </c>
      <c r="Y8" s="166"/>
      <c r="Z8" s="70"/>
    </row>
    <row r="9" spans="1:26" ht="13.8" x14ac:dyDescent="0.3">
      <c r="A9" s="54" t="s">
        <v>19</v>
      </c>
      <c r="B9" s="60">
        <v>37.052</v>
      </c>
      <c r="C9" s="68"/>
      <c r="D9" s="68"/>
      <c r="E9" s="166"/>
      <c r="F9" s="70"/>
      <c r="G9" s="60">
        <v>41.923999999999999</v>
      </c>
      <c r="H9" s="68"/>
      <c r="I9" s="68">
        <v>0</v>
      </c>
      <c r="J9" s="255"/>
      <c r="K9" s="70"/>
      <c r="L9" s="60">
        <v>38.770000000000003</v>
      </c>
      <c r="M9" s="68"/>
      <c r="N9" s="68">
        <v>0</v>
      </c>
      <c r="O9" s="166"/>
      <c r="P9" s="70"/>
      <c r="Q9" s="60">
        <v>40.977999999999994</v>
      </c>
      <c r="R9" s="68"/>
      <c r="S9" s="68">
        <v>0</v>
      </c>
      <c r="T9" s="166"/>
      <c r="U9" s="70"/>
      <c r="V9" s="60">
        <f t="shared" si="1"/>
        <v>39.680999999999997</v>
      </c>
      <c r="W9" s="68"/>
      <c r="X9" s="68">
        <v>0</v>
      </c>
      <c r="Y9" s="166"/>
      <c r="Z9" s="70"/>
    </row>
    <row r="10" spans="1:26" ht="14.4" x14ac:dyDescent="0.3">
      <c r="A10" s="54" t="s">
        <v>20</v>
      </c>
      <c r="B10" s="60">
        <v>21.622000000000003</v>
      </c>
      <c r="C10" s="68">
        <v>60.762500000000003</v>
      </c>
      <c r="D10" s="45">
        <v>15.190625000000001</v>
      </c>
      <c r="E10" s="166">
        <v>35.584447644517589</v>
      </c>
      <c r="F10" s="245">
        <v>6.4313750000000027</v>
      </c>
      <c r="G10" s="60">
        <v>21.594000000000001</v>
      </c>
      <c r="H10" s="68">
        <v>60.762500000000003</v>
      </c>
      <c r="I10" s="45">
        <v>15.190625000000001</v>
      </c>
      <c r="J10" s="166">
        <v>35.538366591236368</v>
      </c>
      <c r="K10" s="245">
        <v>6.4033750000000005</v>
      </c>
      <c r="L10" s="60">
        <v>20.658000000000001</v>
      </c>
      <c r="M10" s="68">
        <v>60.762500000000003</v>
      </c>
      <c r="N10" s="45">
        <v>15.190625000000001</v>
      </c>
      <c r="O10" s="166">
        <v>33.997942810121373</v>
      </c>
      <c r="P10" s="245">
        <v>5.4673750000000005</v>
      </c>
      <c r="Q10" s="60">
        <v>20.693999999999999</v>
      </c>
      <c r="R10" s="68">
        <v>60.762500000000003</v>
      </c>
      <c r="S10" s="45">
        <v>15.190625000000001</v>
      </c>
      <c r="T10" s="166">
        <v>34.057189878625792</v>
      </c>
      <c r="U10" s="245">
        <v>5.5033749999999984</v>
      </c>
      <c r="V10" s="60">
        <f t="shared" si="1"/>
        <v>21.142000000000003</v>
      </c>
      <c r="W10" s="68">
        <v>60.762500000000003</v>
      </c>
      <c r="X10" s="45">
        <v>15.190625000000001</v>
      </c>
      <c r="Y10" s="166">
        <v>33.997942810121373</v>
      </c>
      <c r="Z10" s="245">
        <v>5.4673750000000005</v>
      </c>
    </row>
    <row r="11" spans="1:26" ht="14.4" x14ac:dyDescent="0.3">
      <c r="A11" s="54" t="s">
        <v>21</v>
      </c>
      <c r="B11" s="60">
        <v>66.075999999999993</v>
      </c>
      <c r="C11" s="68">
        <v>242.97499999999999</v>
      </c>
      <c r="D11" s="45">
        <v>60.743749999999999</v>
      </c>
      <c r="E11" s="166">
        <v>27.194567342319164</v>
      </c>
      <c r="F11" s="245">
        <v>5.3322499999999948</v>
      </c>
      <c r="G11" s="60">
        <v>69.3</v>
      </c>
      <c r="H11" s="68">
        <v>242.97499999999999</v>
      </c>
      <c r="I11" s="45">
        <v>60.743749999999999</v>
      </c>
      <c r="J11" s="166">
        <v>28.521452824364644</v>
      </c>
      <c r="K11" s="245">
        <v>8.5562499999999986</v>
      </c>
      <c r="L11" s="60">
        <v>70.49199999999999</v>
      </c>
      <c r="M11" s="68">
        <v>242.97499999999999</v>
      </c>
      <c r="N11" s="45">
        <v>60.743749999999999</v>
      </c>
      <c r="O11" s="166">
        <v>29.012038275542746</v>
      </c>
      <c r="P11" s="245">
        <v>9.7482499999999916</v>
      </c>
      <c r="Q11" s="60">
        <v>71.16</v>
      </c>
      <c r="R11" s="68">
        <v>242.97499999999999</v>
      </c>
      <c r="S11" s="45">
        <v>60.743749999999999</v>
      </c>
      <c r="T11" s="166">
        <v>29.286963679390883</v>
      </c>
      <c r="U11" s="245">
        <v>10.416249999999998</v>
      </c>
      <c r="V11" s="60">
        <f t="shared" si="1"/>
        <v>69.256999999999991</v>
      </c>
      <c r="W11" s="68">
        <v>242.97499999999999</v>
      </c>
      <c r="X11" s="45">
        <v>60.743749999999999</v>
      </c>
      <c r="Y11" s="166">
        <v>29.012038275542746</v>
      </c>
      <c r="Z11" s="245">
        <v>9.7482499999999916</v>
      </c>
    </row>
    <row r="12" spans="1:26" ht="14.4" x14ac:dyDescent="0.3">
      <c r="A12" s="54" t="s">
        <v>22</v>
      </c>
      <c r="B12" s="60">
        <v>5.3340000000000005</v>
      </c>
      <c r="C12" s="68">
        <v>19.45</v>
      </c>
      <c r="D12" s="45">
        <v>4.8624999999999998</v>
      </c>
      <c r="E12" s="166">
        <v>27.424164524421595</v>
      </c>
      <c r="F12" s="245">
        <v>0.4715000000000007</v>
      </c>
      <c r="G12" s="60">
        <v>6.0960000000000001</v>
      </c>
      <c r="H12" s="68">
        <v>19.45</v>
      </c>
      <c r="I12" s="45">
        <v>4.8624999999999998</v>
      </c>
      <c r="J12" s="166">
        <v>31.341902313624679</v>
      </c>
      <c r="K12" s="245">
        <v>1.2335000000000003</v>
      </c>
      <c r="L12" s="60">
        <v>5.7880000000000003</v>
      </c>
      <c r="M12" s="68">
        <v>19.45</v>
      </c>
      <c r="N12" s="45">
        <v>4.8624999999999998</v>
      </c>
      <c r="O12" s="166">
        <v>29.758354755784065</v>
      </c>
      <c r="P12" s="245">
        <v>0.92550000000000043</v>
      </c>
      <c r="Q12" s="60">
        <v>4.6139999999999999</v>
      </c>
      <c r="R12" s="68">
        <v>19.45</v>
      </c>
      <c r="S12" s="45">
        <v>4.8624999999999998</v>
      </c>
      <c r="T12" s="166">
        <v>23.722365038560412</v>
      </c>
      <c r="U12" s="245">
        <v>-0.24849999999999994</v>
      </c>
      <c r="V12" s="60">
        <f t="shared" si="1"/>
        <v>5.4580000000000002</v>
      </c>
      <c r="W12" s="68">
        <v>19.45</v>
      </c>
      <c r="X12" s="45">
        <v>4.8624999999999998</v>
      </c>
      <c r="Y12" s="166">
        <v>29.758354755784065</v>
      </c>
      <c r="Z12" s="245">
        <v>0.92550000000000043</v>
      </c>
    </row>
    <row r="13" spans="1:26" ht="13.8" x14ac:dyDescent="0.3">
      <c r="A13" s="54" t="s">
        <v>23</v>
      </c>
      <c r="B13" s="60">
        <v>0.52800000000000002</v>
      </c>
      <c r="C13" s="80"/>
      <c r="D13" s="68"/>
      <c r="E13" s="166"/>
      <c r="F13" s="70"/>
      <c r="G13" s="60">
        <v>0.97</v>
      </c>
      <c r="H13" s="80"/>
      <c r="I13" s="68">
        <v>0</v>
      </c>
      <c r="J13" s="255"/>
      <c r="K13" s="70"/>
      <c r="L13" s="60">
        <v>1.4019999999999999</v>
      </c>
      <c r="M13" s="80"/>
      <c r="N13" s="68">
        <v>0</v>
      </c>
      <c r="O13" s="166"/>
      <c r="P13" s="70"/>
      <c r="Q13" s="60">
        <v>0.434</v>
      </c>
      <c r="R13" s="80"/>
      <c r="S13" s="68">
        <v>0</v>
      </c>
      <c r="T13" s="166"/>
      <c r="U13" s="70"/>
      <c r="V13" s="60">
        <f t="shared" si="1"/>
        <v>0.83350000000000002</v>
      </c>
      <c r="W13" s="80"/>
      <c r="X13" s="68">
        <v>0</v>
      </c>
      <c r="Y13" s="166"/>
      <c r="Z13" s="70"/>
    </row>
    <row r="14" spans="1:26" ht="13.8" x14ac:dyDescent="0.3">
      <c r="A14" s="54" t="s">
        <v>24</v>
      </c>
      <c r="B14" s="60">
        <v>4.4879999999999995</v>
      </c>
      <c r="C14" s="84"/>
      <c r="D14" s="68"/>
      <c r="E14" s="166"/>
      <c r="F14" s="70"/>
      <c r="G14" s="60">
        <v>5.73</v>
      </c>
      <c r="H14" s="84"/>
      <c r="I14" s="68">
        <v>0</v>
      </c>
      <c r="J14" s="255"/>
      <c r="K14" s="70"/>
      <c r="L14" s="60">
        <v>5.702</v>
      </c>
      <c r="M14" s="84"/>
      <c r="N14" s="68">
        <v>0</v>
      </c>
      <c r="O14" s="166"/>
      <c r="P14" s="70"/>
      <c r="Q14" s="60">
        <v>4.3639999999999999</v>
      </c>
      <c r="R14" s="84"/>
      <c r="S14" s="68">
        <v>0</v>
      </c>
      <c r="T14" s="166"/>
      <c r="U14" s="70"/>
      <c r="V14" s="60">
        <f t="shared" si="1"/>
        <v>5.0709999999999997</v>
      </c>
      <c r="W14" s="84"/>
      <c r="X14" s="68">
        <v>0</v>
      </c>
      <c r="Y14" s="166"/>
      <c r="Z14" s="70"/>
    </row>
    <row r="15" spans="1:26" ht="13.8" x14ac:dyDescent="0.3">
      <c r="A15" s="54" t="s">
        <v>25</v>
      </c>
      <c r="B15" s="60">
        <v>0</v>
      </c>
      <c r="C15" s="84"/>
      <c r="D15" s="68"/>
      <c r="E15" s="166"/>
      <c r="F15" s="70"/>
      <c r="G15" s="60">
        <v>0</v>
      </c>
      <c r="H15" s="84"/>
      <c r="I15" s="68">
        <v>0</v>
      </c>
      <c r="J15" s="255"/>
      <c r="K15" s="70"/>
      <c r="L15" s="60">
        <v>0</v>
      </c>
      <c r="M15" s="84"/>
      <c r="N15" s="68">
        <v>0</v>
      </c>
      <c r="O15" s="166"/>
      <c r="P15" s="70"/>
      <c r="Q15" s="60">
        <v>0</v>
      </c>
      <c r="R15" s="84"/>
      <c r="S15" s="68">
        <v>0</v>
      </c>
      <c r="T15" s="166"/>
      <c r="U15" s="70"/>
      <c r="V15" s="60">
        <f t="shared" si="1"/>
        <v>0</v>
      </c>
      <c r="W15" s="84"/>
      <c r="X15" s="68">
        <v>0</v>
      </c>
      <c r="Y15" s="166"/>
      <c r="Z15" s="70"/>
    </row>
    <row r="16" spans="1:26" ht="14.4" x14ac:dyDescent="0.3">
      <c r="A16" s="54" t="s">
        <v>27</v>
      </c>
      <c r="B16" s="60">
        <v>18.106000000000002</v>
      </c>
      <c r="C16" s="88">
        <v>48.599999999999994</v>
      </c>
      <c r="D16" s="68">
        <v>12.149999999999999</v>
      </c>
      <c r="E16" s="166">
        <v>37.25514403292182</v>
      </c>
      <c r="F16" s="245">
        <v>5.9560000000000031</v>
      </c>
      <c r="G16" s="60">
        <v>23.437999999999999</v>
      </c>
      <c r="H16" s="88">
        <v>48.599999999999994</v>
      </c>
      <c r="I16" s="68">
        <v>12.149999999999999</v>
      </c>
      <c r="J16" s="255"/>
      <c r="K16" s="247">
        <v>11.288</v>
      </c>
      <c r="L16" s="60">
        <v>16.234000000000002</v>
      </c>
      <c r="M16" s="88">
        <v>48.599999999999994</v>
      </c>
      <c r="N16" s="68">
        <v>12.149999999999999</v>
      </c>
      <c r="O16" s="166"/>
      <c r="P16" s="245">
        <v>4.0840000000000032</v>
      </c>
      <c r="Q16" s="60">
        <v>25.053999999999998</v>
      </c>
      <c r="R16" s="88">
        <v>48.599999999999994</v>
      </c>
      <c r="S16" s="68">
        <v>12.149999999999999</v>
      </c>
      <c r="T16" s="166"/>
      <c r="U16" s="247">
        <v>12.904</v>
      </c>
      <c r="V16" s="60">
        <f t="shared" si="1"/>
        <v>20.707999999999998</v>
      </c>
      <c r="W16" s="88">
        <v>48.599999999999994</v>
      </c>
      <c r="X16" s="68">
        <v>12.149999999999999</v>
      </c>
      <c r="Y16" s="166"/>
      <c r="Z16" s="247">
        <v>4.0840000000000032</v>
      </c>
    </row>
    <row r="17" spans="1:26" ht="13.8" x14ac:dyDescent="0.3">
      <c r="A17" s="54" t="s">
        <v>28</v>
      </c>
      <c r="B17" s="60">
        <v>0</v>
      </c>
      <c r="C17" s="88"/>
      <c r="D17" s="68"/>
      <c r="E17" s="166"/>
      <c r="F17" s="70"/>
      <c r="G17" s="60">
        <v>0</v>
      </c>
      <c r="H17" s="88"/>
      <c r="I17" s="68">
        <v>0</v>
      </c>
      <c r="J17" s="255"/>
      <c r="K17" s="70"/>
      <c r="L17" s="60">
        <v>0</v>
      </c>
      <c r="M17" s="88"/>
      <c r="N17" s="68">
        <v>0</v>
      </c>
      <c r="O17" s="166"/>
      <c r="P17" s="70"/>
      <c r="Q17" s="60">
        <v>0.65599999999999992</v>
      </c>
      <c r="R17" s="88"/>
      <c r="S17" s="68">
        <v>0</v>
      </c>
      <c r="T17" s="166"/>
      <c r="U17" s="70"/>
      <c r="V17" s="60">
        <f t="shared" si="1"/>
        <v>0.16399999999999998</v>
      </c>
      <c r="W17" s="88"/>
      <c r="X17" s="68">
        <v>0</v>
      </c>
      <c r="Y17" s="166"/>
      <c r="Z17" s="70"/>
    </row>
    <row r="18" spans="1:26" ht="13.8" x14ac:dyDescent="0.3">
      <c r="A18" s="54" t="s">
        <v>30</v>
      </c>
      <c r="B18" s="60">
        <v>9.6740000000000013</v>
      </c>
      <c r="C18" s="88"/>
      <c r="D18" s="68"/>
      <c r="E18" s="166"/>
      <c r="F18" s="70"/>
      <c r="G18" s="60">
        <v>11.575999999999999</v>
      </c>
      <c r="H18" s="88"/>
      <c r="I18" s="68">
        <v>0</v>
      </c>
      <c r="J18" s="255"/>
      <c r="K18" s="70"/>
      <c r="L18" s="60">
        <v>11.238000000000003</v>
      </c>
      <c r="M18" s="88"/>
      <c r="N18" s="68">
        <v>0</v>
      </c>
      <c r="O18" s="166"/>
      <c r="P18" s="70"/>
      <c r="Q18" s="60">
        <v>12.959999999999999</v>
      </c>
      <c r="R18" s="88"/>
      <c r="S18" s="68">
        <v>0</v>
      </c>
      <c r="T18" s="166"/>
      <c r="U18" s="70"/>
      <c r="V18" s="60">
        <f t="shared" si="1"/>
        <v>11.362</v>
      </c>
      <c r="W18" s="88"/>
      <c r="X18" s="68">
        <v>0</v>
      </c>
      <c r="Y18" s="166"/>
      <c r="Z18" s="70"/>
    </row>
    <row r="19" spans="1:26" ht="13.8" x14ac:dyDescent="0.3">
      <c r="A19" s="54" t="s">
        <v>31</v>
      </c>
      <c r="B19" s="60">
        <v>2.65</v>
      </c>
      <c r="C19" s="68"/>
      <c r="D19" s="68"/>
      <c r="E19" s="166"/>
      <c r="F19" s="70"/>
      <c r="G19" s="60">
        <v>3.2079999999999997</v>
      </c>
      <c r="H19" s="68"/>
      <c r="I19" s="68">
        <v>0</v>
      </c>
      <c r="J19" s="255"/>
      <c r="K19" s="70"/>
      <c r="L19" s="60">
        <v>1.8119999999999998</v>
      </c>
      <c r="M19" s="68"/>
      <c r="N19" s="68">
        <v>0</v>
      </c>
      <c r="O19" s="166"/>
      <c r="P19" s="70"/>
      <c r="Q19" s="60">
        <v>2.7640000000000002</v>
      </c>
      <c r="R19" s="68"/>
      <c r="S19" s="68">
        <v>0</v>
      </c>
      <c r="T19" s="166"/>
      <c r="U19" s="70"/>
      <c r="V19" s="60">
        <f t="shared" si="1"/>
        <v>2.6085000000000003</v>
      </c>
      <c r="W19" s="68"/>
      <c r="X19" s="68">
        <v>0</v>
      </c>
      <c r="Y19" s="166"/>
      <c r="Z19" s="70"/>
    </row>
    <row r="20" spans="1:26" ht="13.8" x14ac:dyDescent="0.3">
      <c r="A20" s="54" t="s">
        <v>32</v>
      </c>
      <c r="B20" s="60">
        <v>20.96</v>
      </c>
      <c r="C20" s="88"/>
      <c r="D20" s="68"/>
      <c r="E20" s="166"/>
      <c r="F20" s="70"/>
      <c r="G20" s="60">
        <v>23.43</v>
      </c>
      <c r="H20" s="88"/>
      <c r="I20" s="68">
        <v>0</v>
      </c>
      <c r="J20" s="255"/>
      <c r="K20" s="70"/>
      <c r="L20" s="60">
        <v>22.526</v>
      </c>
      <c r="M20" s="88"/>
      <c r="N20" s="68">
        <v>0</v>
      </c>
      <c r="O20" s="166"/>
      <c r="P20" s="70"/>
      <c r="Q20" s="60">
        <v>17.577999999999999</v>
      </c>
      <c r="R20" s="88"/>
      <c r="S20" s="68">
        <v>0</v>
      </c>
      <c r="T20" s="166"/>
      <c r="U20" s="70"/>
      <c r="V20" s="60">
        <f t="shared" si="1"/>
        <v>21.1235</v>
      </c>
      <c r="W20" s="88"/>
      <c r="X20" s="68">
        <v>0</v>
      </c>
      <c r="Y20" s="166"/>
      <c r="Z20" s="70"/>
    </row>
    <row r="21" spans="1:26" ht="14.4" x14ac:dyDescent="0.3">
      <c r="A21" s="54" t="s">
        <v>33</v>
      </c>
      <c r="B21" s="60">
        <v>15.708000000000002</v>
      </c>
      <c r="C21" s="88">
        <v>70.95</v>
      </c>
      <c r="D21" s="69">
        <v>17.737500000000001</v>
      </c>
      <c r="E21" s="166">
        <v>22.13953488372093</v>
      </c>
      <c r="F21" s="245">
        <v>-2.0294999999999987</v>
      </c>
      <c r="G21" s="60">
        <v>12.103999999999999</v>
      </c>
      <c r="H21" s="88">
        <v>70.95</v>
      </c>
      <c r="I21" s="69">
        <v>17.737500000000001</v>
      </c>
      <c r="J21" s="166">
        <v>17.059901338971102</v>
      </c>
      <c r="K21" s="245">
        <v>-5.6335000000000015</v>
      </c>
      <c r="L21" s="60">
        <v>16.107999999999997</v>
      </c>
      <c r="M21" s="88">
        <v>70.95</v>
      </c>
      <c r="N21" s="69">
        <v>17.737500000000001</v>
      </c>
      <c r="O21" s="166">
        <v>22.703312191684279</v>
      </c>
      <c r="P21" s="245">
        <v>-1.6295000000000037</v>
      </c>
      <c r="Q21" s="60">
        <v>17.436</v>
      </c>
      <c r="R21" s="88">
        <v>70.95</v>
      </c>
      <c r="S21" s="69">
        <v>17.737500000000001</v>
      </c>
      <c r="T21" s="166">
        <v>24.575052854122621</v>
      </c>
      <c r="U21" s="245">
        <v>-0.30150000000000077</v>
      </c>
      <c r="V21" s="60">
        <f t="shared" si="1"/>
        <v>15.339</v>
      </c>
      <c r="W21" s="88">
        <v>70.95</v>
      </c>
      <c r="X21" s="69">
        <v>17.737500000000001</v>
      </c>
      <c r="Y21" s="166">
        <v>22.703312191684279</v>
      </c>
      <c r="Z21" s="245">
        <v>-1.6295000000000037</v>
      </c>
    </row>
    <row r="22" spans="1:26" ht="14.4" x14ac:dyDescent="0.3">
      <c r="A22" s="54" t="s">
        <v>34</v>
      </c>
      <c r="B22" s="60">
        <v>4.1159999999999997</v>
      </c>
      <c r="C22" s="88">
        <v>21.6</v>
      </c>
      <c r="D22" s="68">
        <v>5.4</v>
      </c>
      <c r="E22" s="166">
        <v>19.055555555555554</v>
      </c>
      <c r="F22" s="245">
        <v>-1.2840000000000007</v>
      </c>
      <c r="G22" s="60">
        <v>4.6579999999999995</v>
      </c>
      <c r="H22" s="88">
        <v>21.6</v>
      </c>
      <c r="I22" s="68">
        <v>5.4</v>
      </c>
      <c r="J22" s="166">
        <v>21.564814814814813</v>
      </c>
      <c r="K22" s="245">
        <v>-0.74200000000000088</v>
      </c>
      <c r="L22" s="60">
        <v>4.3079999999999998</v>
      </c>
      <c r="M22" s="88">
        <v>21.6</v>
      </c>
      <c r="N22" s="68">
        <v>5.4</v>
      </c>
      <c r="O22" s="166">
        <v>19.944444444444443</v>
      </c>
      <c r="P22" s="245">
        <v>-1.0920000000000005</v>
      </c>
      <c r="Q22" s="60">
        <v>4.5519999999999996</v>
      </c>
      <c r="R22" s="88">
        <v>21.6</v>
      </c>
      <c r="S22" s="68">
        <v>5.4</v>
      </c>
      <c r="T22" s="166">
        <v>21.074074074074069</v>
      </c>
      <c r="U22" s="245">
        <v>-0.84800000000000075</v>
      </c>
      <c r="V22" s="60">
        <f t="shared" si="1"/>
        <v>4.4085000000000001</v>
      </c>
      <c r="W22" s="88">
        <v>21.6</v>
      </c>
      <c r="X22" s="68">
        <v>5.4</v>
      </c>
      <c r="Y22" s="166">
        <v>19.944444444444443</v>
      </c>
      <c r="Z22" s="245">
        <v>-1.0920000000000005</v>
      </c>
    </row>
    <row r="23" spans="1:26" ht="13.8" x14ac:dyDescent="0.3">
      <c r="A23" s="54" t="s">
        <v>35</v>
      </c>
      <c r="B23" s="60">
        <v>3.742</v>
      </c>
      <c r="C23" s="68"/>
      <c r="D23" s="68"/>
      <c r="E23" s="166"/>
      <c r="F23" s="70"/>
      <c r="G23" s="60">
        <v>3.1979999999999995</v>
      </c>
      <c r="H23" s="68"/>
      <c r="I23" s="68">
        <v>0</v>
      </c>
      <c r="J23" s="255"/>
      <c r="K23" s="70"/>
      <c r="L23" s="60">
        <v>4.3140000000000009</v>
      </c>
      <c r="M23" s="68"/>
      <c r="N23" s="68">
        <v>0</v>
      </c>
      <c r="O23" s="166"/>
      <c r="P23" s="70"/>
      <c r="Q23" s="60">
        <v>3.8220000000000001</v>
      </c>
      <c r="R23" s="68"/>
      <c r="S23" s="68">
        <v>0</v>
      </c>
      <c r="T23" s="166"/>
      <c r="U23" s="70"/>
      <c r="V23" s="60">
        <f t="shared" si="1"/>
        <v>3.7690000000000001</v>
      </c>
      <c r="W23" s="68"/>
      <c r="X23" s="68">
        <v>0</v>
      </c>
      <c r="Y23" s="166"/>
      <c r="Z23" s="70"/>
    </row>
    <row r="24" spans="1:26" ht="13.8" x14ac:dyDescent="0.3">
      <c r="A24" s="54" t="s">
        <v>36</v>
      </c>
      <c r="B24" s="60">
        <v>2.4620000000000002</v>
      </c>
      <c r="C24" s="68"/>
      <c r="D24" s="68"/>
      <c r="E24" s="166"/>
      <c r="F24" s="70"/>
      <c r="G24" s="60">
        <v>1.6519999999999999</v>
      </c>
      <c r="H24" s="68"/>
      <c r="I24" s="68">
        <v>0</v>
      </c>
      <c r="J24" s="255"/>
      <c r="K24" s="70"/>
      <c r="L24" s="60">
        <v>2.4159999999999999</v>
      </c>
      <c r="M24" s="68"/>
      <c r="N24" s="68">
        <v>0</v>
      </c>
      <c r="O24" s="166"/>
      <c r="P24" s="70"/>
      <c r="Q24" s="60">
        <v>1.6600000000000001</v>
      </c>
      <c r="R24" s="68"/>
      <c r="S24" s="68">
        <v>0</v>
      </c>
      <c r="T24" s="166"/>
      <c r="U24" s="70"/>
      <c r="V24" s="60">
        <f t="shared" si="1"/>
        <v>2.0474999999999999</v>
      </c>
      <c r="W24" s="68"/>
      <c r="X24" s="68">
        <v>0</v>
      </c>
      <c r="Y24" s="166"/>
      <c r="Z24" s="70"/>
    </row>
    <row r="25" spans="1:26" ht="13.8" x14ac:dyDescent="0.3">
      <c r="A25" s="54" t="s">
        <v>37</v>
      </c>
      <c r="B25" s="60">
        <v>6.0000000000000001E-3</v>
      </c>
      <c r="C25" s="68"/>
      <c r="D25" s="68"/>
      <c r="E25" s="166"/>
      <c r="F25" s="70"/>
      <c r="G25" s="60">
        <v>1.4000000000000002E-2</v>
      </c>
      <c r="H25" s="68"/>
      <c r="I25" s="68">
        <v>0</v>
      </c>
      <c r="J25" s="255"/>
      <c r="K25" s="70"/>
      <c r="L25" s="60">
        <v>1.4000000000000002E-2</v>
      </c>
      <c r="M25" s="68"/>
      <c r="N25" s="68">
        <v>0</v>
      </c>
      <c r="O25" s="166"/>
      <c r="P25" s="70"/>
      <c r="Q25" s="60">
        <v>0.14399999999999999</v>
      </c>
      <c r="R25" s="68"/>
      <c r="S25" s="68">
        <v>0</v>
      </c>
      <c r="T25" s="166"/>
      <c r="U25" s="70"/>
      <c r="V25" s="60">
        <f t="shared" si="1"/>
        <v>4.4499999999999998E-2</v>
      </c>
      <c r="W25" s="68"/>
      <c r="X25" s="68">
        <v>0</v>
      </c>
      <c r="Y25" s="166"/>
      <c r="Z25" s="70"/>
    </row>
    <row r="26" spans="1:26" ht="13.8" x14ac:dyDescent="0.3">
      <c r="A26" s="54" t="s">
        <v>38</v>
      </c>
      <c r="B26" s="60">
        <v>22.404</v>
      </c>
      <c r="C26" s="68"/>
      <c r="D26" s="68"/>
      <c r="E26" s="166"/>
      <c r="F26" s="70"/>
      <c r="G26" s="60">
        <v>40</v>
      </c>
      <c r="H26" s="68"/>
      <c r="I26" s="68">
        <v>0</v>
      </c>
      <c r="J26" s="255"/>
      <c r="K26" s="70"/>
      <c r="L26" s="60">
        <v>14.384</v>
      </c>
      <c r="M26" s="68"/>
      <c r="N26" s="68">
        <v>0</v>
      </c>
      <c r="O26" s="166"/>
      <c r="P26" s="70"/>
      <c r="Q26" s="60">
        <v>23.1</v>
      </c>
      <c r="R26" s="68"/>
      <c r="S26" s="68">
        <v>0</v>
      </c>
      <c r="T26" s="166"/>
      <c r="U26" s="70"/>
      <c r="V26" s="60">
        <f t="shared" si="1"/>
        <v>24.972000000000001</v>
      </c>
      <c r="W26" s="68"/>
      <c r="X26" s="68">
        <v>0</v>
      </c>
      <c r="Y26" s="166"/>
      <c r="Z26" s="70"/>
    </row>
    <row r="27" spans="1:26" ht="13.8" x14ac:dyDescent="0.3">
      <c r="A27" s="54" t="s">
        <v>40</v>
      </c>
      <c r="B27" s="60">
        <v>254.33200000000002</v>
      </c>
      <c r="C27" s="68"/>
      <c r="D27" s="68"/>
      <c r="E27" s="166"/>
      <c r="F27" s="70"/>
      <c r="G27" s="60">
        <v>300.56400000000002</v>
      </c>
      <c r="H27" s="68"/>
      <c r="I27" s="68">
        <v>0</v>
      </c>
      <c r="J27" s="255"/>
      <c r="K27" s="70"/>
      <c r="L27" s="60">
        <v>269.91000000000003</v>
      </c>
      <c r="M27" s="68"/>
      <c r="N27" s="68">
        <v>0</v>
      </c>
      <c r="O27" s="166"/>
      <c r="P27" s="70"/>
      <c r="Q27" s="60">
        <v>199.81199999999998</v>
      </c>
      <c r="R27" s="68"/>
      <c r="S27" s="68">
        <v>0</v>
      </c>
      <c r="T27" s="166"/>
      <c r="U27" s="70"/>
      <c r="V27" s="60">
        <f t="shared" si="1"/>
        <v>256.15449999999998</v>
      </c>
      <c r="W27" s="68"/>
      <c r="X27" s="68">
        <v>0</v>
      </c>
      <c r="Y27" s="166"/>
      <c r="Z27" s="70"/>
    </row>
    <row r="28" spans="1:26" ht="13.8" x14ac:dyDescent="0.3">
      <c r="A28" s="54" t="s">
        <v>41</v>
      </c>
      <c r="B28" s="60">
        <v>2038.0859999999998</v>
      </c>
      <c r="C28" s="68"/>
      <c r="D28" s="68"/>
      <c r="E28" s="166"/>
      <c r="F28" s="70"/>
      <c r="G28" s="60">
        <v>1958.614</v>
      </c>
      <c r="H28" s="68"/>
      <c r="I28" s="68">
        <v>0</v>
      </c>
      <c r="J28" s="255"/>
      <c r="K28" s="70"/>
      <c r="L28" s="60">
        <v>2110.0559999999996</v>
      </c>
      <c r="M28" s="68"/>
      <c r="N28" s="68">
        <v>0</v>
      </c>
      <c r="O28" s="166"/>
      <c r="P28" s="70"/>
      <c r="Q28" s="60">
        <v>2156.6979999999994</v>
      </c>
      <c r="R28" s="68"/>
      <c r="S28" s="68">
        <v>0</v>
      </c>
      <c r="T28" s="166"/>
      <c r="U28" s="70"/>
      <c r="V28" s="60">
        <f t="shared" si="1"/>
        <v>2065.8634999999995</v>
      </c>
      <c r="W28" s="68"/>
      <c r="X28" s="68">
        <v>0</v>
      </c>
      <c r="Y28" s="166"/>
      <c r="Z28" s="70"/>
    </row>
    <row r="29" spans="1:26" ht="13.8" x14ac:dyDescent="0.3">
      <c r="A29" s="54" t="s">
        <v>42</v>
      </c>
      <c r="B29" s="60"/>
      <c r="C29" s="68"/>
      <c r="D29" s="68"/>
      <c r="E29" s="166"/>
      <c r="F29" s="70"/>
      <c r="G29" s="60"/>
      <c r="H29" s="68"/>
      <c r="I29" s="68">
        <v>0</v>
      </c>
      <c r="J29" s="255"/>
      <c r="K29" s="70"/>
      <c r="L29" s="60"/>
      <c r="M29" s="68"/>
      <c r="N29" s="68">
        <v>0</v>
      </c>
      <c r="O29" s="166"/>
      <c r="P29" s="70"/>
      <c r="Q29" s="60"/>
      <c r="R29" s="68"/>
      <c r="S29" s="68">
        <v>0</v>
      </c>
      <c r="T29" s="166"/>
      <c r="U29" s="70"/>
      <c r="V29" s="60"/>
      <c r="W29" s="68"/>
      <c r="X29" s="68">
        <v>0</v>
      </c>
      <c r="Y29" s="166"/>
      <c r="Z29" s="70"/>
    </row>
    <row r="30" spans="1:26" ht="13.8" x14ac:dyDescent="0.3">
      <c r="A30" s="54" t="s">
        <v>43</v>
      </c>
      <c r="B30" s="60">
        <v>1295.748</v>
      </c>
      <c r="C30" s="68"/>
      <c r="D30" s="68"/>
      <c r="E30" s="166"/>
      <c r="F30" s="70"/>
      <c r="G30" s="60">
        <v>1479.556</v>
      </c>
      <c r="H30" s="68"/>
      <c r="I30" s="68">
        <v>0</v>
      </c>
      <c r="J30" s="255"/>
      <c r="K30" s="70"/>
      <c r="L30" s="60">
        <v>2286.4679999999998</v>
      </c>
      <c r="M30" s="68"/>
      <c r="N30" s="68">
        <v>0</v>
      </c>
      <c r="O30" s="166"/>
      <c r="P30" s="70"/>
      <c r="Q30" s="60">
        <v>2484.1619999999998</v>
      </c>
      <c r="R30" s="68"/>
      <c r="S30" s="68">
        <v>0</v>
      </c>
      <c r="T30" s="166"/>
      <c r="U30" s="70"/>
      <c r="V30" s="60">
        <f t="shared" si="1"/>
        <v>1886.4834999999998</v>
      </c>
      <c r="W30" s="68"/>
      <c r="X30" s="68">
        <v>0</v>
      </c>
      <c r="Y30" s="166"/>
      <c r="Z30" s="70"/>
    </row>
    <row r="31" spans="1:26" ht="14.4" x14ac:dyDescent="0.3">
      <c r="A31" s="54" t="s">
        <v>44</v>
      </c>
      <c r="B31" s="60">
        <v>133.51400000000001</v>
      </c>
      <c r="C31" s="88">
        <v>850</v>
      </c>
      <c r="D31" s="68">
        <v>212.5</v>
      </c>
      <c r="E31" s="166">
        <v>15.707529411764707</v>
      </c>
      <c r="F31" s="246">
        <v>-78.98599999999999</v>
      </c>
      <c r="G31" s="60">
        <v>149.358</v>
      </c>
      <c r="H31" s="88">
        <v>850</v>
      </c>
      <c r="I31" s="68">
        <v>212.5</v>
      </c>
      <c r="J31" s="166">
        <v>17.571529411764704</v>
      </c>
      <c r="K31" s="246">
        <v>-63.141999999999996</v>
      </c>
      <c r="L31" s="60">
        <v>229.37599999999998</v>
      </c>
      <c r="M31" s="88">
        <v>850</v>
      </c>
      <c r="N31" s="68">
        <v>212.5</v>
      </c>
      <c r="O31" s="166">
        <v>26.98541176470588</v>
      </c>
      <c r="P31" s="245">
        <v>16.875999999999976</v>
      </c>
      <c r="Q31" s="60">
        <v>252.03800000000001</v>
      </c>
      <c r="R31" s="88">
        <v>850</v>
      </c>
      <c r="S31" s="68">
        <v>212.5</v>
      </c>
      <c r="T31" s="166">
        <v>29.651529411764709</v>
      </c>
      <c r="U31" s="245">
        <v>39.538000000000011</v>
      </c>
      <c r="V31" s="60">
        <f t="shared" si="1"/>
        <v>191.07150000000001</v>
      </c>
      <c r="W31" s="88">
        <v>850</v>
      </c>
      <c r="X31" s="68">
        <v>212.5</v>
      </c>
      <c r="Y31" s="166">
        <v>26.98541176470588</v>
      </c>
      <c r="Z31" s="245">
        <v>16.875999999999976</v>
      </c>
    </row>
    <row r="32" spans="1:26" ht="13.8" x14ac:dyDescent="0.3">
      <c r="A32" s="54" t="s">
        <v>45</v>
      </c>
      <c r="B32" s="60">
        <v>69.742000000000004</v>
      </c>
      <c r="C32" s="68"/>
      <c r="D32" s="68"/>
      <c r="E32" s="166"/>
      <c r="F32" s="70"/>
      <c r="G32" s="60">
        <v>75.738</v>
      </c>
      <c r="H32" s="68"/>
      <c r="I32" s="68">
        <v>0</v>
      </c>
      <c r="J32" s="255"/>
      <c r="K32" s="70"/>
      <c r="L32" s="60">
        <v>115.24000000000001</v>
      </c>
      <c r="M32" s="68"/>
      <c r="N32" s="68">
        <v>0</v>
      </c>
      <c r="O32" s="166"/>
      <c r="P32" s="70"/>
      <c r="Q32" s="60">
        <v>128.71599999999998</v>
      </c>
      <c r="R32" s="68"/>
      <c r="S32" s="68">
        <v>0</v>
      </c>
      <c r="T32" s="166"/>
      <c r="U32" s="70"/>
      <c r="V32" s="60">
        <f t="shared" si="1"/>
        <v>97.359000000000009</v>
      </c>
      <c r="W32" s="68"/>
      <c r="X32" s="68">
        <v>0</v>
      </c>
      <c r="Y32" s="166"/>
      <c r="Z32" s="70"/>
    </row>
    <row r="33" spans="1:26" ht="13.8" x14ac:dyDescent="0.3">
      <c r="A33" s="54" t="s">
        <v>46</v>
      </c>
      <c r="B33" s="60">
        <v>127.54599999999998</v>
      </c>
      <c r="C33" s="68"/>
      <c r="D33" s="68"/>
      <c r="E33" s="166"/>
      <c r="F33" s="70"/>
      <c r="G33" s="60">
        <v>147.18800000000002</v>
      </c>
      <c r="H33" s="68"/>
      <c r="I33" s="68">
        <v>0</v>
      </c>
      <c r="J33" s="255"/>
      <c r="K33" s="70"/>
      <c r="L33" s="60">
        <v>228.17599999999999</v>
      </c>
      <c r="M33" s="68"/>
      <c r="N33" s="68">
        <v>0</v>
      </c>
      <c r="O33" s="166"/>
      <c r="P33" s="70"/>
      <c r="Q33" s="60">
        <v>246.63800000000001</v>
      </c>
      <c r="R33" s="68"/>
      <c r="S33" s="68">
        <v>0</v>
      </c>
      <c r="T33" s="166"/>
      <c r="U33" s="70"/>
      <c r="V33" s="60">
        <f t="shared" si="1"/>
        <v>187.387</v>
      </c>
      <c r="W33" s="68"/>
      <c r="X33" s="68">
        <v>0</v>
      </c>
      <c r="Y33" s="166"/>
      <c r="Z33" s="70"/>
    </row>
    <row r="34" spans="1:26" ht="13.8" x14ac:dyDescent="0.3">
      <c r="A34" s="54" t="s">
        <v>47</v>
      </c>
      <c r="B34" s="60">
        <v>5.9679999999999991</v>
      </c>
      <c r="C34" s="68"/>
      <c r="D34" s="68"/>
      <c r="E34" s="166"/>
      <c r="F34" s="70"/>
      <c r="G34" s="60">
        <v>2.12</v>
      </c>
      <c r="H34" s="68"/>
      <c r="I34" s="68">
        <v>0</v>
      </c>
      <c r="J34" s="255"/>
      <c r="K34" s="70"/>
      <c r="L34" s="60">
        <v>1.1000000000000001</v>
      </c>
      <c r="M34" s="68"/>
      <c r="N34" s="68">
        <v>0</v>
      </c>
      <c r="O34" s="166"/>
      <c r="P34" s="70"/>
      <c r="Q34" s="60">
        <v>5.4</v>
      </c>
      <c r="R34" s="68"/>
      <c r="S34" s="68">
        <v>0</v>
      </c>
      <c r="T34" s="166"/>
      <c r="U34" s="70"/>
      <c r="V34" s="60">
        <f t="shared" si="1"/>
        <v>3.6469999999999998</v>
      </c>
      <c r="W34" s="68"/>
      <c r="X34" s="68">
        <v>0</v>
      </c>
      <c r="Y34" s="166"/>
      <c r="Z34" s="70"/>
    </row>
    <row r="35" spans="1:26" ht="13.8" x14ac:dyDescent="0.3">
      <c r="A35" s="54" t="s">
        <v>48</v>
      </c>
      <c r="B35" s="60">
        <v>588.47</v>
      </c>
      <c r="C35" s="68"/>
      <c r="D35" s="68"/>
      <c r="E35" s="166"/>
      <c r="F35" s="70"/>
      <c r="G35" s="60">
        <v>735.24399999999991</v>
      </c>
      <c r="H35" s="68"/>
      <c r="I35" s="68">
        <v>0</v>
      </c>
      <c r="J35" s="255"/>
      <c r="K35" s="70"/>
      <c r="L35" s="60">
        <v>1176.0440000000001</v>
      </c>
      <c r="M35" s="68"/>
      <c r="N35" s="68">
        <v>0</v>
      </c>
      <c r="O35" s="166"/>
      <c r="P35" s="70"/>
      <c r="Q35" s="60">
        <v>1357.8140000000001</v>
      </c>
      <c r="R35" s="68"/>
      <c r="S35" s="68">
        <v>0</v>
      </c>
      <c r="T35" s="166"/>
      <c r="U35" s="70"/>
      <c r="V35" s="60">
        <f t="shared" si="1"/>
        <v>964.39300000000003</v>
      </c>
      <c r="W35" s="68"/>
      <c r="X35" s="68">
        <v>0</v>
      </c>
      <c r="Y35" s="166"/>
      <c r="Z35" s="70"/>
    </row>
    <row r="36" spans="1:26" ht="14.4" x14ac:dyDescent="0.3">
      <c r="A36" s="54" t="s">
        <v>49</v>
      </c>
      <c r="B36" s="60">
        <v>0.27399999999999997</v>
      </c>
      <c r="C36" s="68">
        <v>1.05</v>
      </c>
      <c r="D36" s="69">
        <v>0.26250000000000001</v>
      </c>
      <c r="E36" s="166">
        <v>26.095238095238095</v>
      </c>
      <c r="F36" s="245">
        <v>1.1499999999999955E-2</v>
      </c>
      <c r="G36" s="60">
        <v>0.22800000000000004</v>
      </c>
      <c r="H36" s="68">
        <v>1.05</v>
      </c>
      <c r="I36" s="69">
        <v>0.26250000000000001</v>
      </c>
      <c r="J36" s="166">
        <v>21.714285714285715</v>
      </c>
      <c r="K36" s="245">
        <v>-3.4499999999999975E-2</v>
      </c>
      <c r="L36" s="60">
        <v>0.24199999999999999</v>
      </c>
      <c r="M36" s="68">
        <v>1.05</v>
      </c>
      <c r="N36" s="69">
        <v>0.26250000000000001</v>
      </c>
      <c r="O36" s="166">
        <v>23.047619047619047</v>
      </c>
      <c r="P36" s="245">
        <v>-2.0500000000000018E-2</v>
      </c>
      <c r="Q36" s="60">
        <v>0.122</v>
      </c>
      <c r="R36" s="68">
        <v>1.05</v>
      </c>
      <c r="S36" s="69">
        <v>0.26250000000000001</v>
      </c>
      <c r="T36" s="166">
        <v>11.619047619047617</v>
      </c>
      <c r="U36" s="246">
        <v>-0.14050000000000001</v>
      </c>
      <c r="V36" s="60">
        <f t="shared" si="1"/>
        <v>0.2165</v>
      </c>
      <c r="W36" s="68">
        <v>1.05</v>
      </c>
      <c r="X36" s="69">
        <v>0.26250000000000001</v>
      </c>
      <c r="Y36" s="166">
        <v>23.047619047619047</v>
      </c>
      <c r="Z36" s="246">
        <v>-2.0500000000000018E-2</v>
      </c>
    </row>
    <row r="37" spans="1:26" ht="14.4" x14ac:dyDescent="0.3">
      <c r="A37" s="54" t="s">
        <v>51</v>
      </c>
      <c r="B37" s="60">
        <v>0.252</v>
      </c>
      <c r="C37" s="68">
        <v>1.2000000000000002</v>
      </c>
      <c r="D37" s="69">
        <v>0.30000000000000004</v>
      </c>
      <c r="E37" s="166">
        <v>20.999999999999996</v>
      </c>
      <c r="F37" s="245">
        <v>-4.8000000000000043E-2</v>
      </c>
      <c r="G37" s="60">
        <v>0.188</v>
      </c>
      <c r="H37" s="68">
        <v>1.2000000000000002</v>
      </c>
      <c r="I37" s="69">
        <v>0.30000000000000004</v>
      </c>
      <c r="J37" s="166">
        <v>15.666666666666664</v>
      </c>
      <c r="K37" s="245">
        <v>-0.11200000000000004</v>
      </c>
      <c r="L37" s="60">
        <v>0.18</v>
      </c>
      <c r="M37" s="68">
        <v>1.2000000000000002</v>
      </c>
      <c r="N37" s="69">
        <v>0.30000000000000004</v>
      </c>
      <c r="O37" s="166">
        <v>14.999999999999996</v>
      </c>
      <c r="P37" s="245">
        <v>-0.12000000000000005</v>
      </c>
      <c r="Q37" s="60">
        <v>0.156</v>
      </c>
      <c r="R37" s="68">
        <v>1.2000000000000002</v>
      </c>
      <c r="S37" s="69">
        <v>0.30000000000000004</v>
      </c>
      <c r="T37" s="166">
        <v>12.999999999999998</v>
      </c>
      <c r="U37" s="246">
        <v>-0.14400000000000004</v>
      </c>
      <c r="V37" s="60">
        <f t="shared" si="1"/>
        <v>0.19400000000000001</v>
      </c>
      <c r="W37" s="68">
        <v>1.2000000000000002</v>
      </c>
      <c r="X37" s="69">
        <v>0.30000000000000004</v>
      </c>
      <c r="Y37" s="166">
        <v>14.999999999999996</v>
      </c>
      <c r="Z37" s="246">
        <v>-0.12000000000000005</v>
      </c>
    </row>
    <row r="38" spans="1:26" ht="14.4" x14ac:dyDescent="0.3">
      <c r="A38" s="54" t="s">
        <v>52</v>
      </c>
      <c r="B38" s="60">
        <v>3.6259999999999999</v>
      </c>
      <c r="C38" s="88">
        <v>13</v>
      </c>
      <c r="D38" s="69">
        <v>3.25</v>
      </c>
      <c r="E38" s="166">
        <v>27.892307692307693</v>
      </c>
      <c r="F38" s="245">
        <v>0.37599999999999989</v>
      </c>
      <c r="G38" s="60">
        <v>3.7699999999999996</v>
      </c>
      <c r="H38" s="88">
        <v>13</v>
      </c>
      <c r="I38" s="69">
        <v>3.25</v>
      </c>
      <c r="J38" s="166">
        <v>28.999999999999996</v>
      </c>
      <c r="K38" s="245">
        <v>0.51999999999999957</v>
      </c>
      <c r="L38" s="60">
        <v>2.9420000000000006</v>
      </c>
      <c r="M38" s="88">
        <v>13</v>
      </c>
      <c r="N38" s="69">
        <v>3.25</v>
      </c>
      <c r="O38" s="166">
        <v>22.630769230769236</v>
      </c>
      <c r="P38" s="245">
        <v>-0.30799999999999939</v>
      </c>
      <c r="Q38" s="60">
        <v>3.1660000000000004</v>
      </c>
      <c r="R38" s="88">
        <v>13</v>
      </c>
      <c r="S38" s="69">
        <v>3.25</v>
      </c>
      <c r="T38" s="166">
        <v>24.353846153846156</v>
      </c>
      <c r="U38" s="245">
        <v>-8.3999999999999631E-2</v>
      </c>
      <c r="V38" s="60">
        <f t="shared" si="1"/>
        <v>3.3759999999999999</v>
      </c>
      <c r="W38" s="88">
        <v>13</v>
      </c>
      <c r="X38" s="69">
        <v>3.25</v>
      </c>
      <c r="Y38" s="166">
        <v>22.630769230769236</v>
      </c>
      <c r="Z38" s="245">
        <v>-0.30799999999999939</v>
      </c>
    </row>
    <row r="39" spans="1:26" ht="13.8" x14ac:dyDescent="0.3">
      <c r="A39" s="54" t="s">
        <v>53</v>
      </c>
      <c r="B39" s="60">
        <v>5.7080000000000002</v>
      </c>
      <c r="C39" s="68"/>
      <c r="D39" s="69"/>
      <c r="E39" s="166"/>
      <c r="F39" s="70">
        <v>5.7080000000000002</v>
      </c>
      <c r="G39" s="60">
        <v>6.05</v>
      </c>
      <c r="H39" s="68"/>
      <c r="I39" s="69">
        <v>0</v>
      </c>
      <c r="J39" s="166"/>
      <c r="K39" s="70">
        <v>6.05</v>
      </c>
      <c r="L39" s="60">
        <v>4.4139999999999997</v>
      </c>
      <c r="M39" s="68"/>
      <c r="N39" s="69">
        <v>0</v>
      </c>
      <c r="O39" s="166"/>
      <c r="P39" s="70">
        <v>4.4139999999999997</v>
      </c>
      <c r="Q39" s="60">
        <v>5.3979999999999997</v>
      </c>
      <c r="R39" s="68"/>
      <c r="S39" s="69">
        <v>0</v>
      </c>
      <c r="T39" s="166"/>
      <c r="U39" s="70">
        <v>5.3979999999999997</v>
      </c>
      <c r="V39" s="60">
        <f t="shared" si="1"/>
        <v>5.3924999999999992</v>
      </c>
      <c r="W39" s="68"/>
      <c r="X39" s="69">
        <v>0</v>
      </c>
      <c r="Y39" s="166"/>
      <c r="Z39" s="70">
        <v>4.4139999999999997</v>
      </c>
    </row>
    <row r="40" spans="1:26" ht="14.4" x14ac:dyDescent="0.3">
      <c r="A40" s="54" t="s">
        <v>54</v>
      </c>
      <c r="B40" s="60">
        <v>0.49000000000000005</v>
      </c>
      <c r="C40" s="68">
        <v>0.85</v>
      </c>
      <c r="D40" s="69">
        <v>0.21249999999999999</v>
      </c>
      <c r="E40" s="166">
        <v>57.64705882352942</v>
      </c>
      <c r="F40" s="245">
        <v>0.27750000000000008</v>
      </c>
      <c r="G40" s="60">
        <v>0.41999999999999993</v>
      </c>
      <c r="H40" s="68">
        <v>0.85</v>
      </c>
      <c r="I40" s="69">
        <v>0.21249999999999999</v>
      </c>
      <c r="J40" s="166">
        <v>49.411764705882341</v>
      </c>
      <c r="K40" s="245">
        <v>0.20749999999999993</v>
      </c>
      <c r="L40" s="60">
        <v>0.40600000000000003</v>
      </c>
      <c r="M40" s="68">
        <v>0.85</v>
      </c>
      <c r="N40" s="69">
        <v>0.21249999999999999</v>
      </c>
      <c r="O40" s="166">
        <v>47.764705882352949</v>
      </c>
      <c r="P40" s="245">
        <v>0.19350000000000003</v>
      </c>
      <c r="Q40" s="60">
        <v>0.308</v>
      </c>
      <c r="R40" s="68">
        <v>0.85</v>
      </c>
      <c r="S40" s="69">
        <v>0.21249999999999999</v>
      </c>
      <c r="T40" s="166">
        <v>36.235294117647058</v>
      </c>
      <c r="U40" s="245">
        <v>9.5500000000000002E-2</v>
      </c>
      <c r="V40" s="60">
        <f t="shared" si="1"/>
        <v>0.40599999999999997</v>
      </c>
      <c r="W40" s="68">
        <v>0.85</v>
      </c>
      <c r="X40" s="69">
        <v>0.21249999999999999</v>
      </c>
      <c r="Y40" s="166">
        <v>47.764705882352949</v>
      </c>
      <c r="Z40" s="245">
        <v>0.19350000000000003</v>
      </c>
    </row>
    <row r="41" spans="1:26" ht="13.8" x14ac:dyDescent="0.3">
      <c r="A41" s="54" t="s">
        <v>55</v>
      </c>
      <c r="B41" s="60">
        <v>0.41200000000000003</v>
      </c>
      <c r="C41" s="68">
        <v>1.9</v>
      </c>
      <c r="D41" s="69">
        <v>0.47499999999999998</v>
      </c>
      <c r="E41" s="166">
        <v>21.684210526315791</v>
      </c>
      <c r="F41" s="70">
        <v>-6.2999999999999945E-2</v>
      </c>
      <c r="G41" s="60">
        <v>0.186</v>
      </c>
      <c r="H41" s="68">
        <v>1.9</v>
      </c>
      <c r="I41" s="69">
        <v>0.47499999999999998</v>
      </c>
      <c r="J41" s="166">
        <v>9.7894736842105274</v>
      </c>
      <c r="K41" s="70">
        <v>-0.28899999999999998</v>
      </c>
      <c r="L41" s="60">
        <v>9.4E-2</v>
      </c>
      <c r="M41" s="68">
        <v>1.9</v>
      </c>
      <c r="N41" s="69">
        <v>0.47499999999999998</v>
      </c>
      <c r="O41" s="166">
        <v>4.9473684210526319</v>
      </c>
      <c r="P41" s="70">
        <v>-0.38100000000000001</v>
      </c>
      <c r="Q41" s="60">
        <v>0.25600000000000001</v>
      </c>
      <c r="R41" s="68">
        <v>1.9</v>
      </c>
      <c r="S41" s="69">
        <v>0.47499999999999998</v>
      </c>
      <c r="T41" s="166">
        <v>13.473684210526315</v>
      </c>
      <c r="U41" s="70">
        <v>-0.21899999999999997</v>
      </c>
      <c r="V41" s="60">
        <f t="shared" si="1"/>
        <v>0.23700000000000002</v>
      </c>
      <c r="W41" s="68">
        <v>1.9</v>
      </c>
      <c r="X41" s="69">
        <v>0.47499999999999998</v>
      </c>
      <c r="Y41" s="166">
        <v>4.9473684210526319</v>
      </c>
      <c r="Z41" s="70">
        <v>-0.38100000000000001</v>
      </c>
    </row>
    <row r="42" spans="1:26" ht="13.8" x14ac:dyDescent="0.3">
      <c r="A42" s="54" t="s">
        <v>56</v>
      </c>
      <c r="B42" s="60">
        <v>4.3319999999999999</v>
      </c>
      <c r="C42" s="68">
        <v>21.25</v>
      </c>
      <c r="D42" s="69">
        <v>5.3125</v>
      </c>
      <c r="E42" s="166">
        <v>20.385882352941177</v>
      </c>
      <c r="F42" s="70">
        <v>-0.98050000000000015</v>
      </c>
      <c r="G42" s="60">
        <v>1.526</v>
      </c>
      <c r="H42" s="68">
        <v>21.25</v>
      </c>
      <c r="I42" s="69">
        <v>5.3125</v>
      </c>
      <c r="J42" s="166">
        <v>7.1811764705882357</v>
      </c>
      <c r="K42" s="70">
        <v>-3.7865000000000002</v>
      </c>
      <c r="L42" s="60">
        <v>1.9249999999999998</v>
      </c>
      <c r="M42" s="68">
        <v>21.25</v>
      </c>
      <c r="N42" s="69">
        <v>5.3125</v>
      </c>
      <c r="O42" s="166">
        <v>9.0588235294117645</v>
      </c>
      <c r="P42" s="70">
        <v>-3.3875000000000002</v>
      </c>
      <c r="Q42" s="60">
        <v>0.89</v>
      </c>
      <c r="R42" s="68">
        <v>21.25</v>
      </c>
      <c r="S42" s="69">
        <v>5.3125</v>
      </c>
      <c r="T42" s="166">
        <v>4.1882352941176464</v>
      </c>
      <c r="U42" s="70">
        <v>-4.4225000000000003</v>
      </c>
      <c r="V42" s="60">
        <f t="shared" si="1"/>
        <v>2.16825</v>
      </c>
      <c r="W42" s="68">
        <v>21.25</v>
      </c>
      <c r="X42" s="69">
        <v>5.3125</v>
      </c>
      <c r="Y42" s="166">
        <v>9.0588235294117645</v>
      </c>
      <c r="Z42" s="70">
        <v>-3.3875000000000002</v>
      </c>
    </row>
    <row r="43" spans="1:26" ht="14.4" x14ac:dyDescent="0.3">
      <c r="A43" s="54" t="s">
        <v>58</v>
      </c>
      <c r="B43" s="60">
        <v>34.956000000000003</v>
      </c>
      <c r="C43" s="68">
        <v>85</v>
      </c>
      <c r="D43" s="69">
        <v>21.25</v>
      </c>
      <c r="E43" s="166">
        <v>41.124705882352949</v>
      </c>
      <c r="F43" s="245">
        <v>13.706000000000003</v>
      </c>
      <c r="G43" s="60">
        <v>23.027999999999999</v>
      </c>
      <c r="H43" s="68">
        <v>85</v>
      </c>
      <c r="I43" s="69">
        <v>21.25</v>
      </c>
      <c r="J43" s="166">
        <v>27.091764705882355</v>
      </c>
      <c r="K43" s="245">
        <v>1.7779999999999987</v>
      </c>
      <c r="L43" s="60">
        <v>35.975999999999999</v>
      </c>
      <c r="M43" s="68">
        <v>85</v>
      </c>
      <c r="N43" s="69">
        <v>21.25</v>
      </c>
      <c r="O43" s="166">
        <v>42.324705882352944</v>
      </c>
      <c r="P43" s="245">
        <v>14.725999999999999</v>
      </c>
      <c r="Q43" s="60">
        <v>18.744</v>
      </c>
      <c r="R43" s="68">
        <v>85</v>
      </c>
      <c r="S43" s="69">
        <v>21.25</v>
      </c>
      <c r="T43" s="166">
        <v>22.051764705882356</v>
      </c>
      <c r="U43" s="245">
        <v>-2.5060000000000002</v>
      </c>
      <c r="V43" s="60">
        <f t="shared" si="1"/>
        <v>28.176000000000002</v>
      </c>
      <c r="W43" s="68">
        <v>85</v>
      </c>
      <c r="X43" s="69">
        <v>21.25</v>
      </c>
      <c r="Y43" s="166">
        <v>42.324705882352944</v>
      </c>
      <c r="Z43" s="245">
        <v>14.725999999999999</v>
      </c>
    </row>
    <row r="44" spans="1:26" ht="13.8" x14ac:dyDescent="0.3">
      <c r="A44" s="54" t="s">
        <v>59</v>
      </c>
      <c r="B44" s="60">
        <v>11.693999999999999</v>
      </c>
      <c r="C44" s="68"/>
      <c r="D44" s="69"/>
      <c r="E44" s="166"/>
      <c r="F44" s="70"/>
      <c r="G44" s="60">
        <v>25.68</v>
      </c>
      <c r="H44" s="68"/>
      <c r="I44" s="69">
        <v>0</v>
      </c>
      <c r="J44" s="166"/>
      <c r="K44" s="70"/>
      <c r="L44" s="60">
        <v>7.0840000000000005</v>
      </c>
      <c r="M44" s="68"/>
      <c r="N44" s="69">
        <v>0</v>
      </c>
      <c r="O44" s="166"/>
      <c r="P44" s="70"/>
      <c r="Q44" s="60">
        <v>3.7</v>
      </c>
      <c r="R44" s="68"/>
      <c r="S44" s="69">
        <v>0</v>
      </c>
      <c r="T44" s="166"/>
      <c r="U44" s="70"/>
      <c r="V44" s="60">
        <f t="shared" si="1"/>
        <v>12.0395</v>
      </c>
      <c r="W44" s="68"/>
      <c r="X44" s="69">
        <v>0</v>
      </c>
      <c r="Y44" s="166"/>
      <c r="Z44" s="70"/>
    </row>
    <row r="45" spans="1:26" ht="14.4" x14ac:dyDescent="0.3">
      <c r="A45" s="54" t="s">
        <v>61</v>
      </c>
      <c r="B45" s="60">
        <v>0.27399999999999997</v>
      </c>
      <c r="C45" s="68">
        <v>5</v>
      </c>
      <c r="D45" s="69">
        <v>1.25</v>
      </c>
      <c r="E45" s="166">
        <v>5.4799999999999995</v>
      </c>
      <c r="F45" s="70">
        <v>-0.97599999999999998</v>
      </c>
      <c r="G45" s="60">
        <v>0.64800000000000002</v>
      </c>
      <c r="H45" s="68">
        <v>5</v>
      </c>
      <c r="I45" s="69">
        <v>1.25</v>
      </c>
      <c r="J45" s="166">
        <v>12.959999999999999</v>
      </c>
      <c r="K45" s="245">
        <v>-0.60199999999999998</v>
      </c>
      <c r="L45" s="60">
        <v>0.16999999999999998</v>
      </c>
      <c r="M45" s="68">
        <v>5</v>
      </c>
      <c r="N45" s="69">
        <v>1.25</v>
      </c>
      <c r="O45" s="166">
        <v>3.3999999999999995</v>
      </c>
      <c r="P45" s="70">
        <v>-1.08</v>
      </c>
      <c r="Q45" s="60">
        <v>0.13000000000000003</v>
      </c>
      <c r="R45" s="68">
        <v>5</v>
      </c>
      <c r="S45" s="69">
        <v>1.25</v>
      </c>
      <c r="T45" s="166">
        <v>2.6000000000000005</v>
      </c>
      <c r="U45" s="70">
        <v>-1.1199999999999999</v>
      </c>
      <c r="V45" s="60">
        <f t="shared" si="1"/>
        <v>0.30549999999999999</v>
      </c>
      <c r="W45" s="68">
        <v>5</v>
      </c>
      <c r="X45" s="69">
        <v>1.25</v>
      </c>
      <c r="Y45" s="166">
        <v>3.3999999999999995</v>
      </c>
      <c r="Z45" s="70">
        <v>-1.08</v>
      </c>
    </row>
    <row r="46" spans="1:26" ht="13.8" x14ac:dyDescent="0.3">
      <c r="A46" s="54" t="s">
        <v>63</v>
      </c>
      <c r="B46" s="60">
        <v>2.0060000000000002</v>
      </c>
      <c r="C46" s="68">
        <v>10.75</v>
      </c>
      <c r="D46" s="69">
        <v>2.6875</v>
      </c>
      <c r="E46" s="166">
        <v>18.66046511627907</v>
      </c>
      <c r="F46" s="70">
        <v>-0.68149999999999977</v>
      </c>
      <c r="G46" s="60">
        <v>1.4419999999999999</v>
      </c>
      <c r="H46" s="68">
        <v>10.75</v>
      </c>
      <c r="I46" s="69">
        <v>2.6875</v>
      </c>
      <c r="J46" s="166">
        <v>13.413953488372094</v>
      </c>
      <c r="K46" s="70">
        <v>-1.2455000000000001</v>
      </c>
      <c r="L46" s="60">
        <v>2.9699999999999998</v>
      </c>
      <c r="M46" s="68">
        <v>10.75</v>
      </c>
      <c r="N46" s="69">
        <v>2.6875</v>
      </c>
      <c r="O46" s="166">
        <v>27.627906976744182</v>
      </c>
      <c r="P46" s="70">
        <v>0.28249999999999975</v>
      </c>
      <c r="Q46" s="60">
        <v>2.448</v>
      </c>
      <c r="R46" s="68">
        <v>10.75</v>
      </c>
      <c r="S46" s="69">
        <v>2.6875</v>
      </c>
      <c r="T46" s="166">
        <v>22.772093023255813</v>
      </c>
      <c r="U46" s="70">
        <v>-0.23950000000000005</v>
      </c>
      <c r="V46" s="60">
        <f t="shared" si="1"/>
        <v>2.2164999999999999</v>
      </c>
      <c r="W46" s="68">
        <v>10.75</v>
      </c>
      <c r="X46" s="69">
        <v>2.6875</v>
      </c>
      <c r="Y46" s="166">
        <v>27.627906976744182</v>
      </c>
      <c r="Z46" s="70">
        <v>0.28249999999999975</v>
      </c>
    </row>
    <row r="47" spans="1:26" ht="14.4" x14ac:dyDescent="0.3">
      <c r="A47" s="54" t="s">
        <v>64</v>
      </c>
      <c r="B47" s="60">
        <v>47.462000000000003</v>
      </c>
      <c r="C47" s="68">
        <v>350</v>
      </c>
      <c r="D47" s="69">
        <v>87.5</v>
      </c>
      <c r="E47" s="166">
        <v>13.56057142857143</v>
      </c>
      <c r="F47" s="247">
        <v>-40.037999999999997</v>
      </c>
      <c r="G47" s="60">
        <v>27.779999999999994</v>
      </c>
      <c r="H47" s="68">
        <v>350</v>
      </c>
      <c r="I47" s="69">
        <v>87.5</v>
      </c>
      <c r="J47" s="166">
        <v>7.9371428571428551</v>
      </c>
      <c r="K47" s="247">
        <v>-59.720000000000006</v>
      </c>
      <c r="L47" s="60">
        <v>49.974000000000004</v>
      </c>
      <c r="M47" s="68">
        <v>350</v>
      </c>
      <c r="N47" s="69">
        <v>87.5</v>
      </c>
      <c r="O47" s="166">
        <v>14.278285714285715</v>
      </c>
      <c r="P47" s="246">
        <v>-37.525999999999996</v>
      </c>
      <c r="Q47" s="60">
        <v>35.091999999999999</v>
      </c>
      <c r="R47" s="68">
        <v>350</v>
      </c>
      <c r="S47" s="69">
        <v>87.5</v>
      </c>
      <c r="T47" s="166">
        <v>10.026285714285715</v>
      </c>
      <c r="U47" s="246">
        <v>-52.408000000000001</v>
      </c>
      <c r="V47" s="60">
        <f t="shared" si="1"/>
        <v>40.076999999999998</v>
      </c>
      <c r="W47" s="68">
        <v>350</v>
      </c>
      <c r="X47" s="69">
        <v>87.5</v>
      </c>
      <c r="Y47" s="166">
        <v>14.278285714285715</v>
      </c>
      <c r="Z47" s="246">
        <v>-37.525999999999996</v>
      </c>
    </row>
    <row r="48" spans="1:26" ht="13.8" x14ac:dyDescent="0.3">
      <c r="A48" s="54" t="s">
        <v>65</v>
      </c>
      <c r="B48" s="60">
        <v>45.917999999999999</v>
      </c>
      <c r="C48" s="68"/>
      <c r="D48" s="69"/>
      <c r="E48" s="166"/>
      <c r="F48" s="70"/>
      <c r="G48" s="60">
        <v>25.98</v>
      </c>
      <c r="H48" s="68"/>
      <c r="I48" s="69">
        <v>0</v>
      </c>
      <c r="J48" s="166"/>
      <c r="K48" s="70"/>
      <c r="L48" s="60">
        <v>46.374000000000002</v>
      </c>
      <c r="M48" s="68"/>
      <c r="N48" s="69">
        <v>0</v>
      </c>
      <c r="O48" s="166"/>
      <c r="P48" s="70"/>
      <c r="Q48" s="60">
        <v>35.091999999999999</v>
      </c>
      <c r="R48" s="68"/>
      <c r="S48" s="69">
        <v>0</v>
      </c>
      <c r="T48" s="166"/>
      <c r="U48" s="70"/>
      <c r="V48" s="60">
        <f t="shared" si="1"/>
        <v>38.340999999999994</v>
      </c>
      <c r="W48" s="68"/>
      <c r="X48" s="69">
        <v>0</v>
      </c>
      <c r="Y48" s="166"/>
      <c r="Z48" s="70"/>
    </row>
    <row r="49" spans="1:26" ht="13.8" x14ac:dyDescent="0.3">
      <c r="A49" s="54" t="s">
        <v>66</v>
      </c>
      <c r="B49" s="60">
        <v>24.3</v>
      </c>
      <c r="C49" s="68">
        <v>35</v>
      </c>
      <c r="D49" s="69">
        <v>8.75</v>
      </c>
      <c r="E49" s="166">
        <v>69.428571428571431</v>
      </c>
      <c r="F49" s="70">
        <v>15.55</v>
      </c>
      <c r="G49" s="60">
        <v>14.936000000000002</v>
      </c>
      <c r="H49" s="68">
        <v>35</v>
      </c>
      <c r="I49" s="69">
        <v>8.75</v>
      </c>
      <c r="J49" s="166">
        <v>42.674285714285723</v>
      </c>
      <c r="K49" s="70">
        <v>6.1860000000000017</v>
      </c>
      <c r="L49" s="60">
        <v>19.87</v>
      </c>
      <c r="M49" s="68">
        <v>35</v>
      </c>
      <c r="N49" s="69">
        <v>8.75</v>
      </c>
      <c r="O49" s="166">
        <v>56.771428571428572</v>
      </c>
      <c r="P49" s="70">
        <v>11.120000000000001</v>
      </c>
      <c r="Q49" s="60">
        <v>52.048000000000002</v>
      </c>
      <c r="R49" s="68">
        <v>35</v>
      </c>
      <c r="S49" s="69">
        <v>8.75</v>
      </c>
      <c r="T49" s="166">
        <v>148.70857142857145</v>
      </c>
      <c r="U49" s="70">
        <v>43.298000000000002</v>
      </c>
      <c r="V49" s="60">
        <f t="shared" si="1"/>
        <v>27.788500000000003</v>
      </c>
      <c r="W49" s="68">
        <v>35</v>
      </c>
      <c r="X49" s="69">
        <v>8.75</v>
      </c>
      <c r="Y49" s="166">
        <v>56.771428571428572</v>
      </c>
      <c r="Z49" s="70">
        <v>11.120000000000001</v>
      </c>
    </row>
    <row r="50" spans="1:26" ht="13.8" x14ac:dyDescent="0.3">
      <c r="A50" s="54" t="s">
        <v>68</v>
      </c>
      <c r="B50" s="60">
        <v>0.94000000000000006</v>
      </c>
      <c r="C50" s="68">
        <v>5</v>
      </c>
      <c r="D50" s="69">
        <v>1.25</v>
      </c>
      <c r="E50" s="166">
        <v>18.8</v>
      </c>
      <c r="F50" s="70">
        <v>-0.30999999999999994</v>
      </c>
      <c r="G50" s="60">
        <v>0.79400000000000004</v>
      </c>
      <c r="H50" s="68">
        <v>5</v>
      </c>
      <c r="I50" s="69">
        <v>1.25</v>
      </c>
      <c r="J50" s="166">
        <v>15.879999999999999</v>
      </c>
      <c r="K50" s="70">
        <v>-0.45599999999999996</v>
      </c>
      <c r="L50" s="60">
        <v>0.61</v>
      </c>
      <c r="M50" s="68">
        <v>5</v>
      </c>
      <c r="N50" s="69">
        <v>1.25</v>
      </c>
      <c r="O50" s="166">
        <v>12.2</v>
      </c>
      <c r="P50" s="70">
        <v>-0.64</v>
      </c>
      <c r="Q50" s="60">
        <v>0.48799999999999999</v>
      </c>
      <c r="R50" s="68">
        <v>5</v>
      </c>
      <c r="S50" s="69">
        <v>1.25</v>
      </c>
      <c r="T50" s="166">
        <v>9.76</v>
      </c>
      <c r="U50" s="70">
        <v>-0.76200000000000001</v>
      </c>
      <c r="V50" s="60">
        <f t="shared" si="1"/>
        <v>0.70799999999999996</v>
      </c>
      <c r="W50" s="68">
        <v>5</v>
      </c>
      <c r="X50" s="69">
        <v>1.25</v>
      </c>
      <c r="Y50" s="166">
        <v>12.2</v>
      </c>
      <c r="Z50" s="70">
        <v>-0.64</v>
      </c>
    </row>
    <row r="51" spans="1:26" ht="13.8" x14ac:dyDescent="0.3">
      <c r="A51" s="54" t="s">
        <v>69</v>
      </c>
      <c r="B51" s="60"/>
      <c r="C51" s="68"/>
      <c r="D51" s="69"/>
      <c r="E51" s="166"/>
      <c r="F51" s="70"/>
      <c r="G51" s="60"/>
      <c r="H51" s="68"/>
      <c r="I51" s="69">
        <v>0</v>
      </c>
      <c r="J51" s="255"/>
      <c r="K51" s="70"/>
      <c r="L51" s="60"/>
      <c r="M51" s="68"/>
      <c r="N51" s="69">
        <v>0</v>
      </c>
      <c r="O51" s="166"/>
      <c r="P51" s="70"/>
      <c r="Q51" s="60"/>
      <c r="R51" s="68"/>
      <c r="S51" s="69">
        <v>0</v>
      </c>
      <c r="T51" s="166"/>
      <c r="U51" s="70"/>
      <c r="V51" s="60"/>
      <c r="W51" s="68"/>
      <c r="X51" s="69">
        <v>0</v>
      </c>
      <c r="Y51" s="166"/>
      <c r="Z51" s="70"/>
    </row>
    <row r="52" spans="1:26" ht="14.4" x14ac:dyDescent="0.3">
      <c r="A52" s="54" t="s">
        <v>70</v>
      </c>
      <c r="B52" s="60">
        <v>108.864</v>
      </c>
      <c r="C52" s="68">
        <v>1000</v>
      </c>
      <c r="D52" s="69">
        <v>250</v>
      </c>
      <c r="E52" s="166">
        <v>10.8864</v>
      </c>
      <c r="F52" s="247">
        <v>-141.136</v>
      </c>
      <c r="G52" s="60">
        <v>144.072</v>
      </c>
      <c r="H52" s="68">
        <v>1000</v>
      </c>
      <c r="I52" s="69">
        <v>250</v>
      </c>
      <c r="J52" s="166">
        <v>14.407200000000001</v>
      </c>
      <c r="K52" s="247">
        <v>-105.928</v>
      </c>
      <c r="L52" s="60">
        <v>42.266000000000005</v>
      </c>
      <c r="M52" s="68">
        <v>1000</v>
      </c>
      <c r="N52" s="69">
        <v>250</v>
      </c>
      <c r="O52" s="166">
        <v>4.2266000000000004</v>
      </c>
      <c r="P52" s="246">
        <v>-207.73399999999998</v>
      </c>
      <c r="Q52" s="60">
        <v>73.325999999999993</v>
      </c>
      <c r="R52" s="68">
        <v>1000</v>
      </c>
      <c r="S52" s="69">
        <v>250</v>
      </c>
      <c r="T52" s="166">
        <v>7.3325999999999985</v>
      </c>
      <c r="U52" s="246">
        <v>-176.67400000000001</v>
      </c>
      <c r="V52" s="60">
        <f t="shared" si="1"/>
        <v>92.132000000000005</v>
      </c>
      <c r="W52" s="68">
        <v>1000</v>
      </c>
      <c r="X52" s="69">
        <v>250</v>
      </c>
      <c r="Y52" s="166">
        <v>4.2266000000000004</v>
      </c>
      <c r="Z52" s="246">
        <v>-207.73399999999998</v>
      </c>
    </row>
    <row r="53" spans="1:26" ht="13.8" x14ac:dyDescent="0.3">
      <c r="A53" s="54" t="s">
        <v>72</v>
      </c>
      <c r="B53" s="60">
        <v>0.7639999999999999</v>
      </c>
      <c r="C53" s="88">
        <v>60</v>
      </c>
      <c r="D53" s="69">
        <v>15</v>
      </c>
      <c r="E53" s="166">
        <v>1.273333333333333</v>
      </c>
      <c r="F53" s="70">
        <v>-14.236000000000001</v>
      </c>
      <c r="G53" s="60">
        <v>0.88800000000000012</v>
      </c>
      <c r="H53" s="88">
        <v>60</v>
      </c>
      <c r="I53" s="69">
        <v>15</v>
      </c>
      <c r="J53" s="166">
        <v>1.4800000000000002</v>
      </c>
      <c r="K53" s="70">
        <v>-14.112</v>
      </c>
      <c r="L53" s="60">
        <v>0.48399999999999999</v>
      </c>
      <c r="M53" s="88">
        <v>60</v>
      </c>
      <c r="N53" s="69">
        <v>15</v>
      </c>
      <c r="O53" s="166">
        <v>0.80666666666666664</v>
      </c>
      <c r="P53" s="70">
        <v>-14.516</v>
      </c>
      <c r="Q53" s="60">
        <v>0.74599999999999989</v>
      </c>
      <c r="R53" s="88">
        <v>60</v>
      </c>
      <c r="S53" s="69">
        <v>15</v>
      </c>
      <c r="T53" s="166">
        <v>1.2433333333333332</v>
      </c>
      <c r="U53" s="70">
        <v>-14.254</v>
      </c>
      <c r="V53" s="60">
        <f t="shared" si="1"/>
        <v>0.72050000000000003</v>
      </c>
      <c r="W53" s="88">
        <v>60</v>
      </c>
      <c r="X53" s="69">
        <v>15</v>
      </c>
      <c r="Y53" s="166">
        <v>0.80666666666666664</v>
      </c>
      <c r="Z53" s="70">
        <v>-14.516</v>
      </c>
    </row>
    <row r="54" spans="1:26" ht="14.4" x14ac:dyDescent="0.3">
      <c r="A54" s="54" t="s">
        <v>73</v>
      </c>
      <c r="B54" s="60">
        <v>0.22400000000000003</v>
      </c>
      <c r="C54" s="68">
        <v>1.25</v>
      </c>
      <c r="D54" s="69">
        <v>0.3125</v>
      </c>
      <c r="E54" s="166">
        <v>17.920000000000002</v>
      </c>
      <c r="F54" s="246">
        <v>-8.8499999999999968E-2</v>
      </c>
      <c r="G54" s="60">
        <v>0.21799999999999997</v>
      </c>
      <c r="H54" s="68">
        <v>1.25</v>
      </c>
      <c r="I54" s="69">
        <v>0.3125</v>
      </c>
      <c r="J54" s="166">
        <v>17.439999999999998</v>
      </c>
      <c r="K54" s="245">
        <v>-9.4500000000000028E-2</v>
      </c>
      <c r="L54" s="60">
        <v>0.23199999999999998</v>
      </c>
      <c r="M54" s="68">
        <v>1.25</v>
      </c>
      <c r="N54" s="69">
        <v>0.3125</v>
      </c>
      <c r="O54" s="166">
        <v>18.559999999999999</v>
      </c>
      <c r="P54" s="245">
        <v>-8.0500000000000016E-2</v>
      </c>
      <c r="Q54" s="60">
        <v>0.22400000000000003</v>
      </c>
      <c r="R54" s="68">
        <v>1.25</v>
      </c>
      <c r="S54" s="69">
        <v>0.3125</v>
      </c>
      <c r="T54" s="166">
        <v>17.920000000000002</v>
      </c>
      <c r="U54" s="245">
        <v>-8.8499999999999968E-2</v>
      </c>
      <c r="V54" s="60">
        <f t="shared" si="1"/>
        <v>0.22449999999999998</v>
      </c>
      <c r="W54" s="68">
        <v>1.25</v>
      </c>
      <c r="X54" s="69">
        <v>0.3125</v>
      </c>
      <c r="Y54" s="166">
        <v>18.559999999999999</v>
      </c>
      <c r="Z54" s="245">
        <v>-8.0500000000000016E-2</v>
      </c>
    </row>
    <row r="55" spans="1:26" ht="13.8" x14ac:dyDescent="0.3">
      <c r="A55" s="54" t="s">
        <v>74</v>
      </c>
      <c r="B55" s="60">
        <v>8.0000000000000002E-3</v>
      </c>
      <c r="C55" s="68">
        <v>1.55</v>
      </c>
      <c r="D55" s="69">
        <v>0.38750000000000001</v>
      </c>
      <c r="E55" s="166">
        <v>0.5161290322580645</v>
      </c>
      <c r="F55" s="70">
        <v>-0.3795</v>
      </c>
      <c r="G55" s="60">
        <v>4.0000000000000001E-3</v>
      </c>
      <c r="H55" s="68">
        <v>1.55</v>
      </c>
      <c r="I55" s="69">
        <v>0.38750000000000001</v>
      </c>
      <c r="J55" s="166">
        <v>0.25806451612903225</v>
      </c>
      <c r="K55" s="70">
        <v>-0.38350000000000001</v>
      </c>
      <c r="L55" s="60">
        <v>2E-3</v>
      </c>
      <c r="M55" s="68">
        <v>1.55</v>
      </c>
      <c r="N55" s="69">
        <v>0.38750000000000001</v>
      </c>
      <c r="O55" s="166">
        <v>0.12903225806451613</v>
      </c>
      <c r="P55" s="70">
        <v>-0.38550000000000001</v>
      </c>
      <c r="Q55" s="60">
        <v>8.0000000000000002E-3</v>
      </c>
      <c r="R55" s="68">
        <v>1.55</v>
      </c>
      <c r="S55" s="69">
        <v>0.38750000000000001</v>
      </c>
      <c r="T55" s="166">
        <v>0.5161290322580645</v>
      </c>
      <c r="U55" s="70">
        <v>-0.3795</v>
      </c>
      <c r="V55" s="60">
        <f t="shared" si="1"/>
        <v>5.4999999999999997E-3</v>
      </c>
      <c r="W55" s="68">
        <v>1.55</v>
      </c>
      <c r="X55" s="69">
        <v>0.38750000000000001</v>
      </c>
      <c r="Y55" s="166">
        <v>0.12903225806451613</v>
      </c>
      <c r="Z55" s="70">
        <v>-0.38550000000000001</v>
      </c>
    </row>
    <row r="56" spans="1:26" ht="13.8" x14ac:dyDescent="0.3">
      <c r="A56" s="54" t="s">
        <v>75</v>
      </c>
      <c r="B56" s="60">
        <v>17.115999999999996</v>
      </c>
      <c r="C56" s="88">
        <v>140</v>
      </c>
      <c r="D56" s="69">
        <v>35</v>
      </c>
      <c r="E56" s="166">
        <v>12.225714285714282</v>
      </c>
      <c r="F56" s="70">
        <v>-17.884000000000004</v>
      </c>
      <c r="G56" s="60">
        <v>3.0825</v>
      </c>
      <c r="H56" s="88">
        <v>140</v>
      </c>
      <c r="I56" s="69">
        <v>35</v>
      </c>
      <c r="J56" s="166">
        <v>2.2017857142857142</v>
      </c>
      <c r="K56" s="70">
        <v>-31.9175</v>
      </c>
      <c r="L56" s="60">
        <v>0.81599999999999984</v>
      </c>
      <c r="M56" s="88">
        <v>140</v>
      </c>
      <c r="N56" s="69">
        <v>35</v>
      </c>
      <c r="O56" s="166">
        <v>0.58285714285714274</v>
      </c>
      <c r="P56" s="70">
        <v>-34.183999999999997</v>
      </c>
      <c r="Q56" s="60">
        <v>2.0549999999999997</v>
      </c>
      <c r="R56" s="88">
        <v>140</v>
      </c>
      <c r="S56" s="69">
        <v>35</v>
      </c>
      <c r="T56" s="166">
        <v>1.4678571428571425</v>
      </c>
      <c r="U56" s="70">
        <v>-32.945</v>
      </c>
      <c r="V56" s="60">
        <f t="shared" si="1"/>
        <v>5.7673749999999986</v>
      </c>
      <c r="W56" s="88">
        <v>140</v>
      </c>
      <c r="X56" s="69">
        <v>35</v>
      </c>
      <c r="Y56" s="166">
        <v>0.58285714285714274</v>
      </c>
      <c r="Z56" s="70">
        <v>-34.183999999999997</v>
      </c>
    </row>
    <row r="57" spans="1:26" ht="14.4" x14ac:dyDescent="0.3">
      <c r="A57" s="54" t="s">
        <v>76</v>
      </c>
      <c r="B57" s="60">
        <v>1.484</v>
      </c>
      <c r="C57" s="88">
        <v>11.75</v>
      </c>
      <c r="D57" s="69">
        <v>2.9375</v>
      </c>
      <c r="E57" s="166">
        <v>12.629787234042553</v>
      </c>
      <c r="F57" s="247">
        <v>-1.4535</v>
      </c>
      <c r="G57" s="60">
        <v>1.4319999999999999</v>
      </c>
      <c r="H57" s="88">
        <v>11.75</v>
      </c>
      <c r="I57" s="69">
        <v>2.9375</v>
      </c>
      <c r="J57" s="166">
        <v>12.187234042553191</v>
      </c>
      <c r="K57" s="246">
        <v>-1.5055000000000001</v>
      </c>
      <c r="L57" s="60">
        <v>1.3980000000000001</v>
      </c>
      <c r="M57" s="88">
        <v>11.75</v>
      </c>
      <c r="N57" s="69">
        <v>2.9375</v>
      </c>
      <c r="O57" s="166">
        <v>11.897872340425533</v>
      </c>
      <c r="P57" s="246">
        <v>-1.5394999999999999</v>
      </c>
      <c r="Q57" s="60">
        <v>1.782</v>
      </c>
      <c r="R57" s="88">
        <v>11.75</v>
      </c>
      <c r="S57" s="69">
        <v>2.9375</v>
      </c>
      <c r="T57" s="166">
        <v>15.165957446808513</v>
      </c>
      <c r="U57" s="246">
        <v>-1.1555</v>
      </c>
      <c r="V57" s="60">
        <f t="shared" si="1"/>
        <v>1.524</v>
      </c>
      <c r="W57" s="88">
        <v>11.75</v>
      </c>
      <c r="X57" s="69">
        <v>2.9375</v>
      </c>
      <c r="Y57" s="166">
        <v>11.897872340425533</v>
      </c>
      <c r="Z57" s="246">
        <v>-1.5394999999999999</v>
      </c>
    </row>
    <row r="58" spans="1:26" ht="14.4" x14ac:dyDescent="0.3">
      <c r="A58" s="54" t="s">
        <v>77</v>
      </c>
      <c r="B58" s="60">
        <v>49.08</v>
      </c>
      <c r="C58" s="88">
        <v>205</v>
      </c>
      <c r="D58" s="69">
        <v>51.25</v>
      </c>
      <c r="E58" s="166">
        <v>23.941463414634146</v>
      </c>
      <c r="F58" s="245">
        <v>-2.1700000000000017</v>
      </c>
      <c r="G58" s="60">
        <v>38.364000000000004</v>
      </c>
      <c r="H58" s="88">
        <v>205</v>
      </c>
      <c r="I58" s="69">
        <v>51.25</v>
      </c>
      <c r="J58" s="166">
        <v>18.714146341463415</v>
      </c>
      <c r="K58" s="246">
        <v>-12.885999999999996</v>
      </c>
      <c r="L58" s="60">
        <v>48.143999999999998</v>
      </c>
      <c r="M58" s="88">
        <v>205</v>
      </c>
      <c r="N58" s="69">
        <v>51.25</v>
      </c>
      <c r="O58" s="166">
        <v>23.484878048780487</v>
      </c>
      <c r="P58" s="245">
        <v>-3.1060000000000016</v>
      </c>
      <c r="Q58" s="60">
        <v>47.75</v>
      </c>
      <c r="R58" s="88">
        <v>205</v>
      </c>
      <c r="S58" s="69">
        <v>51.25</v>
      </c>
      <c r="T58" s="166">
        <v>23.292682926829269</v>
      </c>
      <c r="U58" s="245">
        <v>-3.5</v>
      </c>
      <c r="V58" s="60">
        <f t="shared" si="1"/>
        <v>45.834499999999998</v>
      </c>
      <c r="W58" s="88">
        <v>205</v>
      </c>
      <c r="X58" s="69">
        <v>51.25</v>
      </c>
      <c r="Y58" s="166">
        <v>23.484878048780487</v>
      </c>
      <c r="Z58" s="245">
        <v>-3.1060000000000016</v>
      </c>
    </row>
    <row r="59" spans="1:26" ht="13.8" x14ac:dyDescent="0.3">
      <c r="A59" s="54" t="s">
        <v>78</v>
      </c>
      <c r="B59" s="60">
        <v>0.45599999999999996</v>
      </c>
      <c r="C59" s="88">
        <v>3</v>
      </c>
      <c r="D59" s="69">
        <v>0.75</v>
      </c>
      <c r="E59" s="166">
        <v>15.2</v>
      </c>
      <c r="F59" s="70">
        <v>-0.29400000000000004</v>
      </c>
      <c r="G59" s="60">
        <v>0.38400000000000001</v>
      </c>
      <c r="H59" s="88">
        <v>3</v>
      </c>
      <c r="I59" s="69">
        <v>0.75</v>
      </c>
      <c r="J59" s="166">
        <v>12.8</v>
      </c>
      <c r="K59" s="70">
        <v>-0.36599999999999999</v>
      </c>
      <c r="L59" s="60">
        <v>0.34600000000000003</v>
      </c>
      <c r="M59" s="88">
        <v>3</v>
      </c>
      <c r="N59" s="69">
        <v>0.75</v>
      </c>
      <c r="O59" s="166">
        <v>11.533333333333335</v>
      </c>
      <c r="P59" s="70">
        <v>-0.40399999999999997</v>
      </c>
      <c r="Q59" s="60">
        <v>0.42399999999999993</v>
      </c>
      <c r="R59" s="88">
        <v>3</v>
      </c>
      <c r="S59" s="69">
        <v>0.75</v>
      </c>
      <c r="T59" s="166">
        <v>14.133333333333331</v>
      </c>
      <c r="U59" s="70">
        <v>-0.32600000000000007</v>
      </c>
      <c r="V59" s="60">
        <f t="shared" si="1"/>
        <v>0.40249999999999997</v>
      </c>
      <c r="W59" s="88">
        <v>3</v>
      </c>
      <c r="X59" s="69">
        <v>0.75</v>
      </c>
      <c r="Y59" s="166">
        <v>11.533333333333335</v>
      </c>
      <c r="Z59" s="70">
        <v>-0.40399999999999997</v>
      </c>
    </row>
    <row r="60" spans="1:26" ht="13.8" x14ac:dyDescent="0.3">
      <c r="A60" s="54" t="s">
        <v>79</v>
      </c>
      <c r="B60" s="60">
        <v>5.9120000000000008</v>
      </c>
      <c r="C60" s="88">
        <v>67.5</v>
      </c>
      <c r="D60" s="69">
        <v>16.875</v>
      </c>
      <c r="E60" s="166">
        <v>8.7585185185185193</v>
      </c>
      <c r="F60" s="70">
        <v>-10.962999999999999</v>
      </c>
      <c r="G60" s="60">
        <v>1.875</v>
      </c>
      <c r="H60" s="88">
        <v>67.5</v>
      </c>
      <c r="I60" s="69">
        <v>16.875</v>
      </c>
      <c r="J60" s="166">
        <v>2.7777777777777777</v>
      </c>
      <c r="K60" s="70">
        <v>-15</v>
      </c>
      <c r="L60" s="60">
        <v>2.8240000000000003</v>
      </c>
      <c r="M60" s="88">
        <v>67.5</v>
      </c>
      <c r="N60" s="69">
        <v>16.875</v>
      </c>
      <c r="O60" s="166">
        <v>4.1837037037037037</v>
      </c>
      <c r="P60" s="70">
        <v>-14.051</v>
      </c>
      <c r="Q60" s="60">
        <v>1.0666666666666667</v>
      </c>
      <c r="R60" s="88">
        <v>67.5</v>
      </c>
      <c r="S60" s="69">
        <v>16.875</v>
      </c>
      <c r="T60" s="166">
        <v>1.580246913580247</v>
      </c>
      <c r="U60" s="70">
        <v>-15.808333333333334</v>
      </c>
      <c r="V60" s="60">
        <f t="shared" si="1"/>
        <v>2.9194166666666668</v>
      </c>
      <c r="W60" s="88">
        <v>67.5</v>
      </c>
      <c r="X60" s="69">
        <v>16.875</v>
      </c>
      <c r="Y60" s="166">
        <v>4.1837037037037037</v>
      </c>
      <c r="Z60" s="70">
        <v>-14.051</v>
      </c>
    </row>
    <row r="61" spans="1:26" ht="14.4" x14ac:dyDescent="0.3">
      <c r="A61" s="54" t="s">
        <v>80</v>
      </c>
      <c r="B61" s="60">
        <v>192.97800000000001</v>
      </c>
      <c r="C61" s="88">
        <v>1025</v>
      </c>
      <c r="D61" s="69">
        <v>256.25</v>
      </c>
      <c r="E61" s="166">
        <v>18.827121951219514</v>
      </c>
      <c r="F61" s="247">
        <v>-63.271999999999991</v>
      </c>
      <c r="G61" s="60">
        <v>192.226</v>
      </c>
      <c r="H61" s="88">
        <v>1025</v>
      </c>
      <c r="I61" s="69">
        <v>256.25</v>
      </c>
      <c r="J61" s="166">
        <v>18.753756097560974</v>
      </c>
      <c r="K61" s="246">
        <v>-64.024000000000001</v>
      </c>
      <c r="L61" s="60">
        <v>162.36000000000001</v>
      </c>
      <c r="M61" s="88">
        <v>1025</v>
      </c>
      <c r="N61" s="69">
        <v>256.25</v>
      </c>
      <c r="O61" s="166">
        <v>15.840000000000002</v>
      </c>
      <c r="P61" s="246">
        <v>-93.889999999999986</v>
      </c>
      <c r="Q61" s="60">
        <v>127.208</v>
      </c>
      <c r="R61" s="88">
        <v>1025</v>
      </c>
      <c r="S61" s="69">
        <v>256.25</v>
      </c>
      <c r="T61" s="166">
        <v>12.410536585365854</v>
      </c>
      <c r="U61" s="246">
        <v>-129.042</v>
      </c>
      <c r="V61" s="60">
        <f t="shared" si="1"/>
        <v>168.69300000000001</v>
      </c>
      <c r="W61" s="88">
        <v>1025</v>
      </c>
      <c r="X61" s="69">
        <v>256.25</v>
      </c>
      <c r="Y61" s="166">
        <v>15.840000000000002</v>
      </c>
      <c r="Z61" s="246">
        <v>-93.889999999999986</v>
      </c>
    </row>
    <row r="62" spans="1:26" ht="14.4" x14ac:dyDescent="0.3">
      <c r="A62" s="54" t="s">
        <v>82</v>
      </c>
      <c r="B62" s="60">
        <v>671.59400000000005</v>
      </c>
      <c r="C62" s="88">
        <v>4150</v>
      </c>
      <c r="D62" s="69">
        <v>1037.5</v>
      </c>
      <c r="E62" s="166">
        <v>16.182987951807227</v>
      </c>
      <c r="F62" s="246">
        <v>-365.90599999999995</v>
      </c>
      <c r="G62" s="60">
        <v>592.52600000000007</v>
      </c>
      <c r="H62" s="88">
        <v>4150</v>
      </c>
      <c r="I62" s="69">
        <v>1037.5</v>
      </c>
      <c r="J62" s="166">
        <v>14.277734939759037</v>
      </c>
      <c r="K62" s="246">
        <v>-444.97399999999993</v>
      </c>
      <c r="L62" s="60">
        <v>589.06799999999998</v>
      </c>
      <c r="M62" s="88">
        <v>4150</v>
      </c>
      <c r="N62" s="69">
        <v>1037.5</v>
      </c>
      <c r="O62" s="166">
        <v>14.194409638554218</v>
      </c>
      <c r="P62" s="246">
        <v>-448.43200000000002</v>
      </c>
      <c r="Q62" s="60">
        <v>504.322</v>
      </c>
      <c r="R62" s="88">
        <v>4150</v>
      </c>
      <c r="S62" s="69">
        <v>1037.5</v>
      </c>
      <c r="T62" s="166">
        <v>12.152337349397591</v>
      </c>
      <c r="U62" s="246">
        <v>-533.178</v>
      </c>
      <c r="V62" s="60">
        <f t="shared" si="1"/>
        <v>589.37750000000005</v>
      </c>
      <c r="W62" s="88">
        <v>4150</v>
      </c>
      <c r="X62" s="69">
        <v>1037.5</v>
      </c>
      <c r="Y62" s="166">
        <v>14.194409638554218</v>
      </c>
      <c r="Z62" s="246">
        <v>-448.43200000000002</v>
      </c>
    </row>
    <row r="63" spans="1:26" ht="13.8" x14ac:dyDescent="0.3">
      <c r="A63" s="54" t="s">
        <v>83</v>
      </c>
      <c r="B63" s="60">
        <v>16.564</v>
      </c>
      <c r="C63" s="88">
        <v>38.75</v>
      </c>
      <c r="D63" s="69">
        <v>9.6875</v>
      </c>
      <c r="E63" s="166">
        <v>42.745806451612907</v>
      </c>
      <c r="F63" s="70">
        <v>6.8765000000000001</v>
      </c>
      <c r="G63" s="60">
        <v>23.490000000000002</v>
      </c>
      <c r="H63" s="88">
        <v>38.75</v>
      </c>
      <c r="I63" s="69">
        <v>9.6875</v>
      </c>
      <c r="J63" s="166">
        <v>60.619354838709683</v>
      </c>
      <c r="K63" s="70">
        <v>13.802500000000002</v>
      </c>
      <c r="L63" s="60">
        <v>11.423999999999998</v>
      </c>
      <c r="M63" s="88">
        <v>38.75</v>
      </c>
      <c r="N63" s="69">
        <v>9.6875</v>
      </c>
      <c r="O63" s="166">
        <v>29.481290322580637</v>
      </c>
      <c r="P63" s="70">
        <v>1.7364999999999977</v>
      </c>
      <c r="Q63" s="60">
        <v>15.410000000000002</v>
      </c>
      <c r="R63" s="88">
        <v>38.75</v>
      </c>
      <c r="S63" s="69">
        <v>9.6875</v>
      </c>
      <c r="T63" s="166">
        <v>39.767741935483876</v>
      </c>
      <c r="U63" s="70">
        <v>5.7225000000000019</v>
      </c>
      <c r="V63" s="60">
        <f t="shared" si="1"/>
        <v>16.722000000000001</v>
      </c>
      <c r="W63" s="88">
        <v>38.75</v>
      </c>
      <c r="X63" s="69">
        <v>9.6875</v>
      </c>
      <c r="Y63" s="166">
        <v>29.481290322580637</v>
      </c>
      <c r="Z63" s="70">
        <v>1.7364999999999977</v>
      </c>
    </row>
    <row r="64" spans="1:26" ht="14.4" x14ac:dyDescent="0.3">
      <c r="A64" s="54" t="s">
        <v>84</v>
      </c>
      <c r="B64" s="60">
        <v>732.60799999999995</v>
      </c>
      <c r="C64" s="88">
        <v>1380</v>
      </c>
      <c r="D64" s="69">
        <v>345</v>
      </c>
      <c r="E64" s="166">
        <v>53.087536231884059</v>
      </c>
      <c r="F64" s="247">
        <v>387.60799999999995</v>
      </c>
      <c r="G64" s="60">
        <v>558.66599999999994</v>
      </c>
      <c r="H64" s="88">
        <v>1380</v>
      </c>
      <c r="I64" s="69">
        <v>345</v>
      </c>
      <c r="J64" s="166">
        <v>40.483043478260868</v>
      </c>
      <c r="K64" s="247">
        <v>213.66599999999994</v>
      </c>
      <c r="L64" s="60">
        <v>854.15400000000011</v>
      </c>
      <c r="M64" s="88">
        <v>1380</v>
      </c>
      <c r="N64" s="69">
        <v>345</v>
      </c>
      <c r="O64" s="166">
        <v>61.895217391304357</v>
      </c>
      <c r="P64" s="247">
        <v>509.15400000000011</v>
      </c>
      <c r="Q64" s="60">
        <v>1164.2819999999999</v>
      </c>
      <c r="R64" s="88">
        <v>1380</v>
      </c>
      <c r="S64" s="69">
        <v>345</v>
      </c>
      <c r="T64" s="166">
        <v>84.368260869565219</v>
      </c>
      <c r="U64" s="247">
        <v>819.28199999999993</v>
      </c>
      <c r="V64" s="60">
        <f t="shared" si="1"/>
        <v>827.42750000000001</v>
      </c>
      <c r="W64" s="88">
        <v>1380</v>
      </c>
      <c r="X64" s="69">
        <v>345</v>
      </c>
      <c r="Y64" s="166">
        <v>61.895217391304357</v>
      </c>
      <c r="Z64" s="247">
        <v>509.15400000000011</v>
      </c>
    </row>
    <row r="65" spans="1:26" ht="14.4" x14ac:dyDescent="0.3">
      <c r="A65" s="104" t="s">
        <v>85</v>
      </c>
      <c r="B65" s="213">
        <v>1.5980000000000003</v>
      </c>
      <c r="C65" s="110">
        <v>7.5</v>
      </c>
      <c r="D65" s="111">
        <v>1.875</v>
      </c>
      <c r="E65" s="167">
        <v>21.306666666666672</v>
      </c>
      <c r="F65" s="248">
        <v>-0.27699999999999969</v>
      </c>
      <c r="G65" s="213">
        <v>1.292</v>
      </c>
      <c r="H65" s="110">
        <v>7.5</v>
      </c>
      <c r="I65" s="111">
        <v>1.875</v>
      </c>
      <c r="J65" s="167">
        <v>17.226666666666667</v>
      </c>
      <c r="K65" s="256">
        <v>-0.58299999999999996</v>
      </c>
      <c r="L65" s="213">
        <v>1.1000000000000001</v>
      </c>
      <c r="M65" s="110">
        <v>7.5</v>
      </c>
      <c r="N65" s="111">
        <v>1.875</v>
      </c>
      <c r="O65" s="167">
        <v>14.666666666666666</v>
      </c>
      <c r="P65" s="248">
        <v>-0.77499999999999991</v>
      </c>
      <c r="Q65" s="213">
        <v>1.214</v>
      </c>
      <c r="R65" s="110">
        <v>7.5</v>
      </c>
      <c r="S65" s="111">
        <v>1.875</v>
      </c>
      <c r="T65" s="167">
        <v>16.186666666666667</v>
      </c>
      <c r="U65" s="248">
        <v>-0.66100000000000003</v>
      </c>
      <c r="V65" s="60">
        <f t="shared" si="1"/>
        <v>1.3010000000000002</v>
      </c>
      <c r="W65" s="110">
        <v>7.5</v>
      </c>
      <c r="X65" s="111">
        <v>1.875</v>
      </c>
      <c r="Y65" s="167">
        <v>14.666666666666666</v>
      </c>
      <c r="Z65" s="248">
        <v>-0.77499999999999991</v>
      </c>
    </row>
    <row r="66" spans="1:26" ht="13.8" x14ac:dyDescent="0.3">
      <c r="A66" s="112"/>
    </row>
  </sheetData>
  <mergeCells count="20">
    <mergeCell ref="L1:P1"/>
    <mergeCell ref="L2:P2"/>
    <mergeCell ref="L3:P3"/>
    <mergeCell ref="L4:P4"/>
    <mergeCell ref="B1:F1"/>
    <mergeCell ref="B2:F2"/>
    <mergeCell ref="B3:F3"/>
    <mergeCell ref="B4:F4"/>
    <mergeCell ref="G1:K1"/>
    <mergeCell ref="G2:K2"/>
    <mergeCell ref="G3:K3"/>
    <mergeCell ref="G4:K4"/>
    <mergeCell ref="Q1:U1"/>
    <mergeCell ref="Q2:U2"/>
    <mergeCell ref="Q3:U3"/>
    <mergeCell ref="Q4:U4"/>
    <mergeCell ref="V1:Z1"/>
    <mergeCell ref="V2:Z2"/>
    <mergeCell ref="V3:Z3"/>
    <mergeCell ref="V4:Z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2"/>
  <sheetViews>
    <sheetView workbookViewId="0">
      <selection activeCell="F2" sqref="F2:H61"/>
    </sheetView>
  </sheetViews>
  <sheetFormatPr defaultRowHeight="13.2" x14ac:dyDescent="0.25"/>
  <cols>
    <col min="2" max="2" width="31.5546875" customWidth="1"/>
  </cols>
  <sheetData>
    <row r="2" spans="2:8" x14ac:dyDescent="0.25">
      <c r="B2" t="s">
        <v>16</v>
      </c>
      <c r="C2" s="150" t="s">
        <v>303</v>
      </c>
      <c r="D2" s="150"/>
      <c r="E2" s="150"/>
      <c r="F2" t="str">
        <f>SUBSTITUTE(C2,".",",")</f>
        <v>337,50</v>
      </c>
      <c r="G2" t="str">
        <f>SUBSTITUTE(D2,".",",")</f>
        <v/>
      </c>
      <c r="H2" t="str">
        <f>SUBSTITUTE(E2,".",",")</f>
        <v/>
      </c>
    </row>
    <row r="3" spans="2:8" x14ac:dyDescent="0.25">
      <c r="B3" t="s">
        <v>17</v>
      </c>
      <c r="C3" s="150" t="s">
        <v>304</v>
      </c>
      <c r="D3" s="150" t="s">
        <v>136</v>
      </c>
      <c r="E3" s="150" t="s">
        <v>305</v>
      </c>
      <c r="F3" t="str">
        <f t="shared" ref="F3:H61" si="0">SUBSTITUTE(C3,".",",")</f>
        <v>536,98</v>
      </c>
      <c r="G3" t="str">
        <f t="shared" si="0"/>
        <v>1988,12</v>
      </c>
      <c r="H3" t="str">
        <f t="shared" si="0"/>
        <v>27,01%</v>
      </c>
    </row>
    <row r="4" spans="2:8" x14ac:dyDescent="0.25">
      <c r="B4" t="s">
        <v>18</v>
      </c>
      <c r="C4" s="150" t="s">
        <v>306</v>
      </c>
      <c r="D4" s="150" t="s">
        <v>137</v>
      </c>
      <c r="E4" s="150" t="s">
        <v>307</v>
      </c>
      <c r="F4" t="str">
        <f t="shared" si="0"/>
        <v>163,24</v>
      </c>
      <c r="G4" t="str">
        <f t="shared" si="0"/>
        <v>556,67</v>
      </c>
      <c r="H4" t="str">
        <f t="shared" si="0"/>
        <v>29,32%</v>
      </c>
    </row>
    <row r="5" spans="2:8" x14ac:dyDescent="0.25">
      <c r="B5" t="s">
        <v>19</v>
      </c>
      <c r="C5" s="150" t="s">
        <v>308</v>
      </c>
      <c r="D5" s="150" t="s">
        <v>138</v>
      </c>
      <c r="E5" s="150" t="s">
        <v>309</v>
      </c>
      <c r="F5" t="str">
        <f t="shared" si="0"/>
        <v>29,73</v>
      </c>
      <c r="G5" t="str">
        <f t="shared" si="0"/>
        <v>178,93</v>
      </c>
      <c r="H5" t="str">
        <f t="shared" si="0"/>
        <v>16,61%</v>
      </c>
    </row>
    <row r="6" spans="2:8" x14ac:dyDescent="0.25">
      <c r="B6" t="s">
        <v>20</v>
      </c>
      <c r="C6" s="150" t="s">
        <v>310</v>
      </c>
      <c r="D6" s="150" t="s">
        <v>139</v>
      </c>
      <c r="E6" s="150" t="s">
        <v>311</v>
      </c>
      <c r="F6" t="str">
        <f t="shared" si="0"/>
        <v>37,54</v>
      </c>
      <c r="G6" t="str">
        <f t="shared" si="0"/>
        <v>34,20</v>
      </c>
      <c r="H6" t="str">
        <f t="shared" si="0"/>
        <v>109,77%</v>
      </c>
    </row>
    <row r="7" spans="2:8" x14ac:dyDescent="0.25">
      <c r="B7" t="s">
        <v>21</v>
      </c>
      <c r="C7" s="150" t="s">
        <v>312</v>
      </c>
      <c r="D7" s="150" t="s">
        <v>140</v>
      </c>
      <c r="E7" s="150" t="s">
        <v>313</v>
      </c>
      <c r="F7" t="str">
        <f t="shared" si="0"/>
        <v>56,34</v>
      </c>
      <c r="G7" t="str">
        <f t="shared" si="0"/>
        <v>273,37</v>
      </c>
      <c r="H7" t="str">
        <f t="shared" si="0"/>
        <v>20,61%</v>
      </c>
    </row>
    <row r="8" spans="2:8" x14ac:dyDescent="0.25">
      <c r="B8" t="s">
        <v>22</v>
      </c>
      <c r="C8" s="150" t="s">
        <v>314</v>
      </c>
      <c r="D8" s="150" t="s">
        <v>141</v>
      </c>
      <c r="E8" s="150" t="s">
        <v>315</v>
      </c>
      <c r="F8" t="str">
        <f t="shared" si="0"/>
        <v>4,65</v>
      </c>
      <c r="G8" t="str">
        <f t="shared" si="0"/>
        <v>27,83</v>
      </c>
      <c r="H8" t="str">
        <f t="shared" si="0"/>
        <v>16,71%</v>
      </c>
    </row>
    <row r="9" spans="2:8" x14ac:dyDescent="0.25">
      <c r="B9" t="s">
        <v>23</v>
      </c>
      <c r="C9" s="150" t="s">
        <v>316</v>
      </c>
      <c r="D9" s="150"/>
      <c r="E9" s="150"/>
      <c r="F9" t="str">
        <f t="shared" si="0"/>
        <v>0,39</v>
      </c>
      <c r="G9" t="str">
        <f t="shared" si="0"/>
        <v/>
      </c>
      <c r="H9" t="str">
        <f t="shared" si="0"/>
        <v/>
      </c>
    </row>
    <row r="10" spans="2:8" x14ac:dyDescent="0.25">
      <c r="B10" t="s">
        <v>24</v>
      </c>
      <c r="C10" s="150" t="s">
        <v>314</v>
      </c>
      <c r="D10" s="150"/>
      <c r="E10" s="150"/>
      <c r="F10" t="str">
        <f t="shared" si="0"/>
        <v>4,65</v>
      </c>
      <c r="G10" t="str">
        <f t="shared" si="0"/>
        <v/>
      </c>
      <c r="H10" t="str">
        <f t="shared" si="0"/>
        <v/>
      </c>
    </row>
    <row r="11" spans="2:8" x14ac:dyDescent="0.25">
      <c r="B11" t="s">
        <v>25</v>
      </c>
      <c r="C11" s="150" t="s">
        <v>29</v>
      </c>
      <c r="D11" s="150"/>
      <c r="E11" s="150"/>
      <c r="F11" t="str">
        <f t="shared" si="0"/>
        <v>0</v>
      </c>
      <c r="G11" t="str">
        <f t="shared" si="0"/>
        <v/>
      </c>
      <c r="H11" t="str">
        <f t="shared" si="0"/>
        <v/>
      </c>
    </row>
    <row r="12" spans="2:8" x14ac:dyDescent="0.25">
      <c r="B12" t="s">
        <v>27</v>
      </c>
      <c r="C12" s="150" t="s">
        <v>317</v>
      </c>
      <c r="D12" s="150"/>
      <c r="E12" s="150"/>
      <c r="F12" t="str">
        <f t="shared" si="0"/>
        <v>4,59</v>
      </c>
      <c r="G12" t="str">
        <f t="shared" si="0"/>
        <v/>
      </c>
      <c r="H12" t="str">
        <f t="shared" si="0"/>
        <v/>
      </c>
    </row>
    <row r="13" spans="2:8" x14ac:dyDescent="0.25">
      <c r="B13" t="s">
        <v>28</v>
      </c>
      <c r="C13" s="150" t="s">
        <v>29</v>
      </c>
      <c r="D13" s="150"/>
      <c r="E13" s="150"/>
      <c r="F13" t="str">
        <f t="shared" si="0"/>
        <v>0</v>
      </c>
      <c r="G13" t="str">
        <f t="shared" si="0"/>
        <v/>
      </c>
      <c r="H13" t="str">
        <f t="shared" si="0"/>
        <v/>
      </c>
    </row>
    <row r="14" spans="2:8" x14ac:dyDescent="0.25">
      <c r="B14" t="s">
        <v>30</v>
      </c>
      <c r="C14" s="150" t="s">
        <v>318</v>
      </c>
      <c r="D14" s="150"/>
      <c r="E14" s="150"/>
      <c r="F14" t="str">
        <f t="shared" si="0"/>
        <v>0,17</v>
      </c>
      <c r="G14" t="str">
        <f t="shared" si="0"/>
        <v/>
      </c>
      <c r="H14" t="str">
        <f t="shared" si="0"/>
        <v/>
      </c>
    </row>
    <row r="15" spans="2:8" x14ac:dyDescent="0.25">
      <c r="B15" t="s">
        <v>31</v>
      </c>
      <c r="C15" s="150" t="s">
        <v>319</v>
      </c>
      <c r="D15" s="150"/>
      <c r="E15" s="150"/>
      <c r="F15" t="str">
        <f t="shared" si="0"/>
        <v>0,29</v>
      </c>
      <c r="G15" t="str">
        <f t="shared" si="0"/>
        <v/>
      </c>
      <c r="H15" t="str">
        <f t="shared" si="0"/>
        <v/>
      </c>
    </row>
    <row r="16" spans="2:8" x14ac:dyDescent="0.25">
      <c r="B16" t="s">
        <v>32</v>
      </c>
      <c r="C16" s="150" t="s">
        <v>320</v>
      </c>
      <c r="D16" s="150"/>
      <c r="E16" s="150"/>
      <c r="F16" t="str">
        <f t="shared" si="0"/>
        <v>20,38</v>
      </c>
      <c r="G16" t="str">
        <f t="shared" si="0"/>
        <v/>
      </c>
      <c r="H16" t="str">
        <f t="shared" si="0"/>
        <v/>
      </c>
    </row>
    <row r="17" spans="2:8" x14ac:dyDescent="0.25">
      <c r="B17" t="s">
        <v>33</v>
      </c>
      <c r="C17" s="150" t="s">
        <v>321</v>
      </c>
      <c r="D17" s="150" t="s">
        <v>142</v>
      </c>
      <c r="E17" s="150" t="s">
        <v>322</v>
      </c>
      <c r="F17" t="str">
        <f t="shared" si="0"/>
        <v>18,30</v>
      </c>
      <c r="G17" t="str">
        <f t="shared" si="0"/>
        <v>61,85</v>
      </c>
      <c r="H17" t="str">
        <f t="shared" si="0"/>
        <v>29,58%</v>
      </c>
    </row>
    <row r="18" spans="2:8" x14ac:dyDescent="0.25">
      <c r="B18" t="s">
        <v>34</v>
      </c>
      <c r="C18" s="150" t="s">
        <v>323</v>
      </c>
      <c r="D18" s="150" t="s">
        <v>143</v>
      </c>
      <c r="E18" s="150" t="s">
        <v>309</v>
      </c>
      <c r="F18" t="str">
        <f t="shared" si="0"/>
        <v>3,30</v>
      </c>
      <c r="G18" t="str">
        <f t="shared" si="0"/>
        <v>19,88</v>
      </c>
      <c r="H18" t="str">
        <f t="shared" si="0"/>
        <v>16,61%</v>
      </c>
    </row>
    <row r="19" spans="2:8" x14ac:dyDescent="0.25">
      <c r="B19" t="s">
        <v>35</v>
      </c>
      <c r="C19" s="150" t="s">
        <v>324</v>
      </c>
      <c r="D19" s="150" t="s">
        <v>144</v>
      </c>
      <c r="E19" s="150" t="s">
        <v>325</v>
      </c>
      <c r="F19" t="str">
        <f t="shared" si="0"/>
        <v>8,61</v>
      </c>
      <c r="G19" t="str">
        <f t="shared" si="0"/>
        <v>22,09</v>
      </c>
      <c r="H19" t="str">
        <f t="shared" si="0"/>
        <v>38,97%</v>
      </c>
    </row>
    <row r="20" spans="2:8" x14ac:dyDescent="0.25">
      <c r="B20" t="s">
        <v>36</v>
      </c>
      <c r="C20" s="150" t="s">
        <v>326</v>
      </c>
      <c r="D20" s="150" t="s">
        <v>143</v>
      </c>
      <c r="E20" s="150" t="s">
        <v>327</v>
      </c>
      <c r="F20" t="str">
        <f t="shared" si="0"/>
        <v>4,12</v>
      </c>
      <c r="G20" t="str">
        <f t="shared" si="0"/>
        <v>19,88</v>
      </c>
      <c r="H20" t="str">
        <f t="shared" si="0"/>
        <v>20,74%</v>
      </c>
    </row>
    <row r="21" spans="2:8" x14ac:dyDescent="0.25">
      <c r="B21" t="s">
        <v>37</v>
      </c>
      <c r="C21" s="150" t="s">
        <v>328</v>
      </c>
      <c r="D21" s="150"/>
      <c r="E21" s="150"/>
      <c r="F21" t="str">
        <f t="shared" si="0"/>
        <v>0,02</v>
      </c>
      <c r="G21" t="str">
        <f t="shared" si="0"/>
        <v/>
      </c>
      <c r="H21" t="str">
        <f t="shared" si="0"/>
        <v/>
      </c>
    </row>
    <row r="22" spans="2:8" x14ac:dyDescent="0.25">
      <c r="B22" t="s">
        <v>38</v>
      </c>
      <c r="C22" s="150" t="s">
        <v>329</v>
      </c>
      <c r="D22" s="150" t="s">
        <v>39</v>
      </c>
      <c r="E22" s="150" t="s">
        <v>330</v>
      </c>
      <c r="F22" t="str">
        <f t="shared" si="0"/>
        <v>75,00</v>
      </c>
      <c r="G22" t="str">
        <f t="shared" si="0"/>
        <v>300,00</v>
      </c>
      <c r="H22" t="str">
        <f t="shared" si="0"/>
        <v>25,00%</v>
      </c>
    </row>
    <row r="23" spans="2:8" x14ac:dyDescent="0.25">
      <c r="B23" t="s">
        <v>40</v>
      </c>
      <c r="C23" s="150" t="s">
        <v>331</v>
      </c>
      <c r="D23" s="150" t="s">
        <v>145</v>
      </c>
      <c r="E23" s="150" t="s">
        <v>332</v>
      </c>
      <c r="F23" t="str">
        <f t="shared" si="0"/>
        <v>195,21</v>
      </c>
      <c r="G23" t="str">
        <f t="shared" si="0"/>
        <v>2400,00</v>
      </c>
      <c r="H23" t="str">
        <f t="shared" si="0"/>
        <v>8,13%</v>
      </c>
    </row>
    <row r="24" spans="2:8" x14ac:dyDescent="0.25">
      <c r="B24" t="s">
        <v>41</v>
      </c>
      <c r="C24" s="150" t="s">
        <v>333</v>
      </c>
      <c r="D24" s="150" t="s">
        <v>146</v>
      </c>
      <c r="E24" s="150" t="s">
        <v>305</v>
      </c>
      <c r="F24" t="str">
        <f t="shared" si="0"/>
        <v>2246,74</v>
      </c>
      <c r="G24" t="str">
        <f t="shared" si="0"/>
        <v>8318,28</v>
      </c>
      <c r="H24" t="str">
        <f t="shared" si="0"/>
        <v>27,01%</v>
      </c>
    </row>
    <row r="25" spans="2:8" x14ac:dyDescent="0.25">
      <c r="B25" t="s">
        <v>42</v>
      </c>
      <c r="C25" s="150"/>
      <c r="D25" s="150"/>
      <c r="E25" s="150"/>
      <c r="F25" t="str">
        <f t="shared" si="0"/>
        <v/>
      </c>
      <c r="G25" t="str">
        <f t="shared" si="0"/>
        <v/>
      </c>
      <c r="H25" t="str">
        <f t="shared" si="0"/>
        <v/>
      </c>
    </row>
    <row r="26" spans="2:8" x14ac:dyDescent="0.25">
      <c r="B26" t="s">
        <v>43</v>
      </c>
      <c r="C26" s="150" t="s">
        <v>334</v>
      </c>
      <c r="D26" s="150"/>
      <c r="E26" s="150"/>
      <c r="F26" t="str">
        <f t="shared" si="0"/>
        <v>2123,06</v>
      </c>
      <c r="G26" t="str">
        <f t="shared" si="0"/>
        <v/>
      </c>
      <c r="H26" t="str">
        <f t="shared" si="0"/>
        <v/>
      </c>
    </row>
    <row r="27" spans="2:8" x14ac:dyDescent="0.25">
      <c r="B27" t="s">
        <v>44</v>
      </c>
      <c r="C27" s="150" t="s">
        <v>335</v>
      </c>
      <c r="D27" s="150"/>
      <c r="E27" s="150"/>
      <c r="F27" t="str">
        <f t="shared" si="0"/>
        <v>229,11</v>
      </c>
      <c r="G27" t="str">
        <f t="shared" si="0"/>
        <v/>
      </c>
      <c r="H27" t="str">
        <f t="shared" si="0"/>
        <v/>
      </c>
    </row>
    <row r="28" spans="2:8" x14ac:dyDescent="0.25">
      <c r="B28" t="s">
        <v>45</v>
      </c>
      <c r="C28" s="150" t="s">
        <v>336</v>
      </c>
      <c r="D28" s="150" t="s">
        <v>147</v>
      </c>
      <c r="E28" s="150" t="s">
        <v>337</v>
      </c>
      <c r="F28" t="str">
        <f t="shared" si="0"/>
        <v>127,05</v>
      </c>
      <c r="G28" t="str">
        <f t="shared" si="0"/>
        <v>600,00</v>
      </c>
      <c r="H28" t="str">
        <f t="shared" si="0"/>
        <v>21,18%</v>
      </c>
    </row>
    <row r="29" spans="2:8" x14ac:dyDescent="0.25">
      <c r="B29" t="s">
        <v>46</v>
      </c>
      <c r="C29" s="150" t="s">
        <v>338</v>
      </c>
      <c r="D29" s="150"/>
      <c r="E29" s="150"/>
      <c r="F29" t="str">
        <f t="shared" si="0"/>
        <v>204,11</v>
      </c>
      <c r="G29" t="str">
        <f t="shared" si="0"/>
        <v/>
      </c>
      <c r="H29" t="str">
        <f t="shared" si="0"/>
        <v/>
      </c>
    </row>
    <row r="30" spans="2:8" x14ac:dyDescent="0.25">
      <c r="B30" t="s">
        <v>47</v>
      </c>
      <c r="C30" s="150" t="s">
        <v>57</v>
      </c>
      <c r="D30" s="150"/>
      <c r="E30" s="150"/>
      <c r="F30" t="str">
        <f t="shared" si="0"/>
        <v>25,00</v>
      </c>
      <c r="G30" t="str">
        <f t="shared" si="0"/>
        <v/>
      </c>
      <c r="H30" t="str">
        <f t="shared" si="0"/>
        <v/>
      </c>
    </row>
    <row r="31" spans="2:8" x14ac:dyDescent="0.25">
      <c r="B31" t="s">
        <v>48</v>
      </c>
      <c r="C31" s="150" t="s">
        <v>339</v>
      </c>
      <c r="D31" s="150"/>
      <c r="E31" s="150"/>
      <c r="F31" t="str">
        <f t="shared" si="0"/>
        <v>1025,74</v>
      </c>
      <c r="G31" t="str">
        <f t="shared" si="0"/>
        <v/>
      </c>
      <c r="H31" t="str">
        <f t="shared" si="0"/>
        <v/>
      </c>
    </row>
    <row r="32" spans="2:8" x14ac:dyDescent="0.25">
      <c r="B32" t="s">
        <v>49</v>
      </c>
      <c r="C32" s="150" t="s">
        <v>261</v>
      </c>
      <c r="D32" s="150" t="s">
        <v>148</v>
      </c>
      <c r="E32" s="150" t="s">
        <v>340</v>
      </c>
      <c r="F32" t="str">
        <f t="shared" si="0"/>
        <v>0,12</v>
      </c>
      <c r="G32" t="str">
        <f t="shared" si="0"/>
        <v>0,90</v>
      </c>
      <c r="H32" t="str">
        <f t="shared" si="0"/>
        <v>13,43%</v>
      </c>
    </row>
    <row r="33" spans="2:8" x14ac:dyDescent="0.25">
      <c r="B33" t="s">
        <v>51</v>
      </c>
      <c r="C33" s="150" t="s">
        <v>341</v>
      </c>
      <c r="D33" s="150" t="s">
        <v>148</v>
      </c>
      <c r="E33" s="150" t="s">
        <v>342</v>
      </c>
      <c r="F33" t="str">
        <f t="shared" si="0"/>
        <v>0,20</v>
      </c>
      <c r="G33" t="str">
        <f t="shared" si="0"/>
        <v>0,90</v>
      </c>
      <c r="H33" t="str">
        <f t="shared" si="0"/>
        <v>22,24%</v>
      </c>
    </row>
    <row r="34" spans="2:8" x14ac:dyDescent="0.25">
      <c r="B34" t="s">
        <v>52</v>
      </c>
      <c r="C34" s="150" t="s">
        <v>343</v>
      </c>
      <c r="D34" s="150" t="s">
        <v>149</v>
      </c>
      <c r="E34" s="150" t="s">
        <v>344</v>
      </c>
      <c r="F34" t="str">
        <f t="shared" si="0"/>
        <v>9,22</v>
      </c>
      <c r="G34" t="str">
        <f t="shared" si="0"/>
        <v>12,00</v>
      </c>
      <c r="H34" t="str">
        <f t="shared" si="0"/>
        <v>76,84%</v>
      </c>
    </row>
    <row r="35" spans="2:8" x14ac:dyDescent="0.25">
      <c r="B35" t="s">
        <v>53</v>
      </c>
      <c r="C35" s="150" t="s">
        <v>345</v>
      </c>
      <c r="D35" s="150" t="s">
        <v>149</v>
      </c>
      <c r="E35" s="150" t="s">
        <v>346</v>
      </c>
      <c r="F35" t="str">
        <f t="shared" si="0"/>
        <v>15,52</v>
      </c>
      <c r="G35" t="str">
        <f t="shared" si="0"/>
        <v>12,00</v>
      </c>
      <c r="H35" t="str">
        <f t="shared" si="0"/>
        <v>129,37%</v>
      </c>
    </row>
    <row r="36" spans="2:8" x14ac:dyDescent="0.25">
      <c r="B36" t="s">
        <v>54</v>
      </c>
      <c r="C36" s="150" t="s">
        <v>347</v>
      </c>
      <c r="D36" s="150" t="s">
        <v>50</v>
      </c>
      <c r="E36" s="150" t="s">
        <v>348</v>
      </c>
      <c r="F36" t="str">
        <f t="shared" si="0"/>
        <v>0,43</v>
      </c>
      <c r="G36" t="str">
        <f t="shared" si="0"/>
        <v>1,00</v>
      </c>
      <c r="H36" t="str">
        <f t="shared" si="0"/>
        <v>43,07%</v>
      </c>
    </row>
    <row r="37" spans="2:8" x14ac:dyDescent="0.25">
      <c r="B37" t="s">
        <v>55</v>
      </c>
      <c r="C37" s="150" t="s">
        <v>349</v>
      </c>
      <c r="D37" s="150" t="s">
        <v>150</v>
      </c>
      <c r="E37" s="150" t="s">
        <v>350</v>
      </c>
      <c r="F37" t="str">
        <f t="shared" si="0"/>
        <v>0,21</v>
      </c>
      <c r="G37" t="str">
        <f t="shared" si="0"/>
        <v>1,80</v>
      </c>
      <c r="H37" t="str">
        <f t="shared" si="0"/>
        <v>11,67%</v>
      </c>
    </row>
    <row r="38" spans="2:8" x14ac:dyDescent="0.25">
      <c r="B38" t="s">
        <v>56</v>
      </c>
      <c r="C38" s="150" t="s">
        <v>351</v>
      </c>
      <c r="D38" s="150" t="s">
        <v>151</v>
      </c>
      <c r="E38" s="150" t="s">
        <v>352</v>
      </c>
      <c r="F38" t="str">
        <f t="shared" si="0"/>
        <v>0,31</v>
      </c>
      <c r="G38" t="str">
        <f t="shared" si="0"/>
        <v>20,00</v>
      </c>
      <c r="H38" t="str">
        <f t="shared" si="0"/>
        <v>1,55%</v>
      </c>
    </row>
    <row r="39" spans="2:8" x14ac:dyDescent="0.25">
      <c r="B39" t="s">
        <v>58</v>
      </c>
      <c r="C39" s="150" t="s">
        <v>353</v>
      </c>
      <c r="D39" s="150" t="s">
        <v>152</v>
      </c>
      <c r="E39" s="150" t="s">
        <v>354</v>
      </c>
      <c r="F39" t="str">
        <f t="shared" si="0"/>
        <v>3,61</v>
      </c>
      <c r="G39" t="str">
        <f t="shared" si="0"/>
        <v>45,00</v>
      </c>
      <c r="H39" t="str">
        <f t="shared" si="0"/>
        <v>8,02%</v>
      </c>
    </row>
    <row r="40" spans="2:8" x14ac:dyDescent="0.25">
      <c r="B40" t="s">
        <v>59</v>
      </c>
      <c r="C40" s="150" t="s">
        <v>355</v>
      </c>
      <c r="D40" s="150"/>
      <c r="E40" s="150"/>
      <c r="F40" t="str">
        <f t="shared" si="0"/>
        <v>5,00</v>
      </c>
      <c r="G40" t="str">
        <f t="shared" si="0"/>
        <v/>
      </c>
      <c r="H40" t="str">
        <f t="shared" si="0"/>
        <v/>
      </c>
    </row>
    <row r="41" spans="2:8" x14ac:dyDescent="0.25">
      <c r="B41" t="s">
        <v>61</v>
      </c>
      <c r="C41" s="150" t="s">
        <v>356</v>
      </c>
      <c r="D41" s="150" t="s">
        <v>62</v>
      </c>
      <c r="E41" s="150" t="s">
        <v>357</v>
      </c>
      <c r="F41" t="str">
        <f t="shared" si="0"/>
        <v>0,10</v>
      </c>
      <c r="G41" t="str">
        <f t="shared" si="0"/>
        <v>15,00</v>
      </c>
      <c r="H41" t="str">
        <f t="shared" si="0"/>
        <v>0,67%</v>
      </c>
    </row>
    <row r="42" spans="2:8" x14ac:dyDescent="0.25">
      <c r="B42" t="s">
        <v>63</v>
      </c>
      <c r="C42" s="150" t="s">
        <v>358</v>
      </c>
      <c r="D42" s="150" t="s">
        <v>153</v>
      </c>
      <c r="E42" s="150" t="s">
        <v>359</v>
      </c>
      <c r="F42" t="str">
        <f t="shared" si="0"/>
        <v>3,87</v>
      </c>
      <c r="G42" t="str">
        <f t="shared" si="0"/>
        <v>11,00</v>
      </c>
      <c r="H42" t="str">
        <f t="shared" si="0"/>
        <v>35,18%</v>
      </c>
    </row>
    <row r="43" spans="2:8" x14ac:dyDescent="0.25">
      <c r="B43" t="s">
        <v>64</v>
      </c>
      <c r="C43" s="150" t="s">
        <v>360</v>
      </c>
      <c r="D43" s="150" t="s">
        <v>39</v>
      </c>
      <c r="E43" s="150" t="s">
        <v>361</v>
      </c>
      <c r="F43" t="str">
        <f t="shared" si="0"/>
        <v>30,45</v>
      </c>
      <c r="G43" t="str">
        <f t="shared" si="0"/>
        <v>300,00</v>
      </c>
      <c r="H43" t="str">
        <f t="shared" si="0"/>
        <v>10,15%</v>
      </c>
    </row>
    <row r="44" spans="2:8" x14ac:dyDescent="0.25">
      <c r="B44" t="s">
        <v>65</v>
      </c>
      <c r="C44" s="150" t="s">
        <v>360</v>
      </c>
      <c r="D44" s="150" t="s">
        <v>39</v>
      </c>
      <c r="E44" s="150" t="s">
        <v>361</v>
      </c>
      <c r="F44" t="str">
        <f t="shared" si="0"/>
        <v>30,45</v>
      </c>
      <c r="G44" t="str">
        <f t="shared" si="0"/>
        <v>300,00</v>
      </c>
      <c r="H44" t="str">
        <f t="shared" si="0"/>
        <v>10,15%</v>
      </c>
    </row>
    <row r="45" spans="2:8" x14ac:dyDescent="0.25">
      <c r="B45" t="s">
        <v>66</v>
      </c>
      <c r="C45" s="150" t="s">
        <v>362</v>
      </c>
      <c r="D45" s="150" t="s">
        <v>154</v>
      </c>
      <c r="E45" s="150" t="s">
        <v>363</v>
      </c>
      <c r="F45" t="str">
        <f t="shared" si="0"/>
        <v>20,06</v>
      </c>
      <c r="G45" t="str">
        <f t="shared" si="0"/>
        <v>60,00</v>
      </c>
      <c r="H45" t="str">
        <f t="shared" si="0"/>
        <v>33,44%</v>
      </c>
    </row>
    <row r="46" spans="2:8" x14ac:dyDescent="0.25">
      <c r="B46" t="s">
        <v>68</v>
      </c>
      <c r="C46" s="150" t="s">
        <v>262</v>
      </c>
      <c r="D46" s="150" t="s">
        <v>67</v>
      </c>
      <c r="E46" s="150" t="s">
        <v>364</v>
      </c>
      <c r="F46" t="str">
        <f t="shared" si="0"/>
        <v>1,04</v>
      </c>
      <c r="G46" t="str">
        <f t="shared" si="0"/>
        <v>4,00</v>
      </c>
      <c r="H46" t="str">
        <f t="shared" si="0"/>
        <v>25,92%</v>
      </c>
    </row>
    <row r="47" spans="2:8" x14ac:dyDescent="0.25">
      <c r="B47" t="s">
        <v>69</v>
      </c>
      <c r="C47" s="150"/>
      <c r="D47" s="150"/>
      <c r="E47" s="150"/>
      <c r="F47" t="str">
        <f t="shared" si="0"/>
        <v/>
      </c>
      <c r="G47" t="str">
        <f t="shared" si="0"/>
        <v/>
      </c>
      <c r="H47" t="str">
        <f t="shared" si="0"/>
        <v/>
      </c>
    </row>
    <row r="48" spans="2:8" x14ac:dyDescent="0.25">
      <c r="B48" t="s">
        <v>70</v>
      </c>
      <c r="C48" s="150" t="s">
        <v>365</v>
      </c>
      <c r="D48" s="150" t="s">
        <v>71</v>
      </c>
      <c r="E48" s="150" t="s">
        <v>366</v>
      </c>
      <c r="F48" t="str">
        <f t="shared" si="0"/>
        <v>41,51</v>
      </c>
      <c r="G48" t="str">
        <f t="shared" si="0"/>
        <v>1300,00</v>
      </c>
      <c r="H48" t="str">
        <f t="shared" si="0"/>
        <v>3,19%</v>
      </c>
    </row>
    <row r="49" spans="2:8" x14ac:dyDescent="0.25">
      <c r="B49" t="s">
        <v>72</v>
      </c>
      <c r="C49" s="150" t="s">
        <v>367</v>
      </c>
      <c r="D49" s="150" t="s">
        <v>57</v>
      </c>
      <c r="E49" s="150" t="s">
        <v>368</v>
      </c>
      <c r="F49" t="str">
        <f t="shared" si="0"/>
        <v>1,15</v>
      </c>
      <c r="G49" t="str">
        <f t="shared" si="0"/>
        <v>25,00</v>
      </c>
      <c r="H49" t="str">
        <f t="shared" si="0"/>
        <v>4,62%</v>
      </c>
    </row>
    <row r="50" spans="2:8" x14ac:dyDescent="0.25">
      <c r="B50" t="s">
        <v>73</v>
      </c>
      <c r="C50" s="150" t="s">
        <v>369</v>
      </c>
      <c r="D50" s="150" t="s">
        <v>155</v>
      </c>
      <c r="E50" s="150" t="s">
        <v>370</v>
      </c>
      <c r="F50" t="str">
        <f t="shared" si="0"/>
        <v>0,24</v>
      </c>
      <c r="G50" t="str">
        <f t="shared" si="0"/>
        <v>0,70</v>
      </c>
      <c r="H50" t="str">
        <f t="shared" si="0"/>
        <v>34,97%</v>
      </c>
    </row>
    <row r="51" spans="2:8" x14ac:dyDescent="0.25">
      <c r="B51" t="s">
        <v>74</v>
      </c>
      <c r="C51" s="150" t="s">
        <v>371</v>
      </c>
      <c r="D51" s="150" t="s">
        <v>156</v>
      </c>
      <c r="E51" s="150" t="s">
        <v>372</v>
      </c>
      <c r="F51" t="str">
        <f t="shared" si="0"/>
        <v>0,00</v>
      </c>
      <c r="G51" t="str">
        <f t="shared" si="0"/>
        <v>2,00</v>
      </c>
      <c r="H51" t="str">
        <f t="shared" si="0"/>
        <v>0,25%</v>
      </c>
    </row>
    <row r="52" spans="2:8" x14ac:dyDescent="0.25">
      <c r="B52" t="s">
        <v>75</v>
      </c>
      <c r="C52" s="150" t="s">
        <v>373</v>
      </c>
      <c r="D52" s="150" t="s">
        <v>60</v>
      </c>
      <c r="E52" s="150" t="s">
        <v>374</v>
      </c>
      <c r="F52" t="str">
        <f t="shared" si="0"/>
        <v>0,04</v>
      </c>
      <c r="G52" t="str">
        <f t="shared" si="0"/>
        <v>120,00</v>
      </c>
      <c r="H52" t="str">
        <f t="shared" si="0"/>
        <v>0,03%</v>
      </c>
    </row>
    <row r="53" spans="2:8" x14ac:dyDescent="0.25">
      <c r="B53" t="s">
        <v>76</v>
      </c>
      <c r="C53" s="150" t="s">
        <v>375</v>
      </c>
      <c r="D53" s="150" t="s">
        <v>157</v>
      </c>
      <c r="E53" s="150" t="s">
        <v>376</v>
      </c>
      <c r="F53" t="str">
        <f t="shared" si="0"/>
        <v>2,22</v>
      </c>
      <c r="G53" t="str">
        <f t="shared" si="0"/>
        <v>8,00</v>
      </c>
      <c r="H53" t="str">
        <f t="shared" si="0"/>
        <v>27,79%</v>
      </c>
    </row>
    <row r="54" spans="2:8" x14ac:dyDescent="0.25">
      <c r="B54" t="s">
        <v>77</v>
      </c>
      <c r="C54" s="150" t="s">
        <v>377</v>
      </c>
      <c r="D54" s="150" t="s">
        <v>158</v>
      </c>
      <c r="E54" s="150" t="s">
        <v>378</v>
      </c>
      <c r="F54" t="str">
        <f t="shared" si="0"/>
        <v>90,57</v>
      </c>
      <c r="G54" t="str">
        <f t="shared" si="0"/>
        <v>240,00</v>
      </c>
      <c r="H54" t="str">
        <f t="shared" si="0"/>
        <v>37,74%</v>
      </c>
    </row>
    <row r="55" spans="2:8" x14ac:dyDescent="0.25">
      <c r="B55" t="s">
        <v>78</v>
      </c>
      <c r="C55" s="150" t="s">
        <v>379</v>
      </c>
      <c r="D55" s="150" t="s">
        <v>159</v>
      </c>
      <c r="E55" s="150" t="s">
        <v>380</v>
      </c>
      <c r="F55" t="str">
        <f t="shared" si="0"/>
        <v>0,63</v>
      </c>
      <c r="G55" t="str">
        <f t="shared" si="0"/>
        <v>1,90</v>
      </c>
      <c r="H55" t="str">
        <f t="shared" si="0"/>
        <v>33,03%</v>
      </c>
    </row>
    <row r="56" spans="2:8" x14ac:dyDescent="0.25">
      <c r="B56" t="s">
        <v>79</v>
      </c>
      <c r="C56" s="150" t="s">
        <v>356</v>
      </c>
      <c r="D56" s="150" t="s">
        <v>160</v>
      </c>
      <c r="E56" s="150" t="s">
        <v>381</v>
      </c>
      <c r="F56" t="str">
        <f t="shared" si="0"/>
        <v>0,10</v>
      </c>
      <c r="G56" t="str">
        <f t="shared" si="0"/>
        <v>34,00</v>
      </c>
      <c r="H56" t="str">
        <f t="shared" si="0"/>
        <v>0,29%</v>
      </c>
    </row>
    <row r="57" spans="2:8" x14ac:dyDescent="0.25">
      <c r="B57" t="s">
        <v>80</v>
      </c>
      <c r="C57" s="150" t="s">
        <v>382</v>
      </c>
      <c r="D57" s="150" t="s">
        <v>81</v>
      </c>
      <c r="E57" s="150" t="s">
        <v>383</v>
      </c>
      <c r="F57" t="str">
        <f t="shared" si="0"/>
        <v>254,16</v>
      </c>
      <c r="G57" t="str">
        <f t="shared" si="0"/>
        <v>1250,00</v>
      </c>
      <c r="H57" t="str">
        <f t="shared" si="0"/>
        <v>20,33%</v>
      </c>
    </row>
    <row r="58" spans="2:8" x14ac:dyDescent="0.25">
      <c r="B58" t="s">
        <v>82</v>
      </c>
      <c r="C58" s="150" t="s">
        <v>384</v>
      </c>
      <c r="D58" s="150" t="s">
        <v>161</v>
      </c>
      <c r="E58" s="150" t="s">
        <v>385</v>
      </c>
      <c r="F58" t="str">
        <f t="shared" si="0"/>
        <v>363,85</v>
      </c>
      <c r="G58" t="str">
        <f t="shared" si="0"/>
        <v>4500,00</v>
      </c>
      <c r="H58" t="str">
        <f t="shared" si="0"/>
        <v>8,09%</v>
      </c>
    </row>
    <row r="59" spans="2:8" x14ac:dyDescent="0.25">
      <c r="B59" t="s">
        <v>83</v>
      </c>
      <c r="C59" s="150" t="s">
        <v>386</v>
      </c>
      <c r="D59" s="150" t="s">
        <v>162</v>
      </c>
      <c r="E59" s="150" t="s">
        <v>387</v>
      </c>
      <c r="F59" t="str">
        <f t="shared" si="0"/>
        <v>24,69</v>
      </c>
      <c r="G59" t="str">
        <f t="shared" si="0"/>
        <v>40,00</v>
      </c>
      <c r="H59" t="str">
        <f t="shared" si="0"/>
        <v>61,73%</v>
      </c>
    </row>
    <row r="60" spans="2:8" x14ac:dyDescent="0.25">
      <c r="B60" t="s">
        <v>84</v>
      </c>
      <c r="C60" s="150" t="s">
        <v>388</v>
      </c>
      <c r="D60" s="150" t="s">
        <v>163</v>
      </c>
      <c r="E60" s="150" t="s">
        <v>389</v>
      </c>
      <c r="F60" t="str">
        <f t="shared" si="0"/>
        <v>2936,08</v>
      </c>
      <c r="G60" t="str">
        <f t="shared" si="0"/>
        <v>2200,00</v>
      </c>
      <c r="H60" t="str">
        <f t="shared" si="0"/>
        <v>133,46%</v>
      </c>
    </row>
    <row r="61" spans="2:8" x14ac:dyDescent="0.25">
      <c r="B61" t="s">
        <v>85</v>
      </c>
      <c r="C61" s="150" t="s">
        <v>260</v>
      </c>
      <c r="D61" s="150" t="s">
        <v>157</v>
      </c>
      <c r="E61" s="150" t="s">
        <v>390</v>
      </c>
      <c r="F61" t="str">
        <f t="shared" si="0"/>
        <v>1,83</v>
      </c>
      <c r="G61" t="str">
        <f t="shared" si="0"/>
        <v>8,00</v>
      </c>
      <c r="H61" t="str">
        <f t="shared" si="0"/>
        <v>22,84%</v>
      </c>
    </row>
    <row r="62" spans="2:8" x14ac:dyDescent="0.25">
      <c r="B62" t="s">
        <v>86</v>
      </c>
      <c r="C62" t="s">
        <v>222</v>
      </c>
      <c r="D62" t="s">
        <v>223</v>
      </c>
      <c r="E6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1.dan</vt:lpstr>
      <vt:lpstr>2.dan</vt:lpstr>
      <vt:lpstr>3.dan</vt:lpstr>
      <vt:lpstr>4.dan</vt:lpstr>
      <vt:lpstr>5.dan</vt:lpstr>
      <vt:lpstr>NUTRITIVNE VRIJEDNOSTI</vt:lpstr>
      <vt:lpstr>Nutri vrij MJESEC</vt:lpstr>
      <vt:lpstr>Sheet2</vt:lpstr>
    </vt:vector>
  </TitlesOfParts>
  <Company>MSHOME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Tajništvo</cp:lastModifiedBy>
  <cp:lastPrinted>2011-09-21T13:07:03Z</cp:lastPrinted>
  <dcterms:created xsi:type="dcterms:W3CDTF">2010-03-21T11:02:19Z</dcterms:created>
  <dcterms:modified xsi:type="dcterms:W3CDTF">2019-09-06T09:04:48Z</dcterms:modified>
</cp:coreProperties>
</file>