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Dejan\Desktop\Fin. izvještaji 2025\1-12\"/>
    </mc:Choice>
  </mc:AlternateContent>
  <xr:revisionPtr revIDLastSave="0" documentId="13_ncr:1_{2FB09B44-62E0-4402-AAEA-27E83F633ED9}"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F319" i="9"/>
  <c r="H318" i="9"/>
  <c r="G318" i="9"/>
  <c r="E318" i="9" s="1"/>
  <c r="B318" i="9" s="1"/>
  <c r="F318" i="9"/>
  <c r="H317" i="9"/>
  <c r="G317" i="9"/>
  <c r="F317" i="9"/>
  <c r="E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8" i="9" s="1"/>
  <c r="F299" i="9"/>
  <c r="F297" i="9"/>
  <c r="L296" i="9"/>
  <c r="H296" i="9"/>
  <c r="F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s="1"/>
  <c r="B287" i="9" s="1"/>
  <c r="E287" i="9"/>
  <c r="M286" i="9"/>
  <c r="L286" i="9"/>
  <c r="E286" i="9"/>
  <c r="M285" i="9"/>
  <c r="F285" i="9" s="1"/>
  <c r="L285" i="9"/>
  <c r="E285" i="9"/>
  <c r="M284" i="9"/>
  <c r="L284" i="9"/>
  <c r="F284" i="9"/>
  <c r="E284" i="9"/>
  <c r="M283" i="9"/>
  <c r="L283" i="9"/>
  <c r="F283" i="9" s="1"/>
  <c r="B283" i="9" s="1"/>
  <c r="E283" i="9"/>
  <c r="M282" i="9"/>
  <c r="L282" i="9"/>
  <c r="F282" i="9" s="1"/>
  <c r="B282" i="9" s="1"/>
  <c r="E282" i="9"/>
  <c r="M281" i="9"/>
  <c r="F281" i="9" s="1"/>
  <c r="L281" i="9"/>
  <c r="E281" i="9"/>
  <c r="B281" i="9" s="1"/>
  <c r="M280" i="9"/>
  <c r="L280" i="9"/>
  <c r="F280" i="9"/>
  <c r="E280" i="9"/>
  <c r="B280" i="9" s="1"/>
  <c r="M279" i="9"/>
  <c r="L279" i="9"/>
  <c r="F279" i="9" s="1"/>
  <c r="B279" i="9" s="1"/>
  <c r="E279" i="9"/>
  <c r="M278" i="9"/>
  <c r="L278" i="9"/>
  <c r="E278" i="9"/>
  <c r="M277" i="9"/>
  <c r="F277" i="9" s="1"/>
  <c r="L277" i="9"/>
  <c r="E277" i="9"/>
  <c r="M276" i="9"/>
  <c r="L276" i="9"/>
  <c r="F276" i="9"/>
  <c r="E276" i="9"/>
  <c r="B276" i="9" s="1"/>
  <c r="M275" i="9"/>
  <c r="L275" i="9"/>
  <c r="F275" i="9" s="1"/>
  <c r="B275" i="9" s="1"/>
  <c r="E275" i="9"/>
  <c r="M274" i="9"/>
  <c r="L274" i="9"/>
  <c r="E274" i="9"/>
  <c r="M273" i="9"/>
  <c r="F273" i="9" s="1"/>
  <c r="L273" i="9"/>
  <c r="E273" i="9"/>
  <c r="B273" i="9" s="1"/>
  <c r="M272" i="9"/>
  <c r="L272" i="9"/>
  <c r="F272" i="9"/>
  <c r="E272" i="9"/>
  <c r="B272" i="9" s="1"/>
  <c r="M271" i="9"/>
  <c r="L271" i="9"/>
  <c r="F271" i="9" s="1"/>
  <c r="B271" i="9" s="1"/>
  <c r="E271" i="9"/>
  <c r="M270" i="9"/>
  <c r="L270" i="9"/>
  <c r="E270" i="9"/>
  <c r="M269" i="9"/>
  <c r="F269" i="9" s="1"/>
  <c r="L269" i="9"/>
  <c r="E269" i="9"/>
  <c r="M268" i="9"/>
  <c r="L268" i="9"/>
  <c r="F268" i="9"/>
  <c r="E268" i="9"/>
  <c r="B268" i="9" s="1"/>
  <c r="M267" i="9"/>
  <c r="L267" i="9"/>
  <c r="F267" i="9" s="1"/>
  <c r="B267" i="9" s="1"/>
  <c r="E267" i="9"/>
  <c r="M266" i="9"/>
  <c r="L266" i="9"/>
  <c r="E266" i="9"/>
  <c r="M265" i="9"/>
  <c r="F265" i="9" s="1"/>
  <c r="L265" i="9"/>
  <c r="E265" i="9"/>
  <c r="B265" i="9" s="1"/>
  <c r="M264" i="9"/>
  <c r="L264" i="9"/>
  <c r="F264" i="9"/>
  <c r="E264" i="9"/>
  <c r="B264" i="9" s="1"/>
  <c r="M263" i="9"/>
  <c r="L263" i="9"/>
  <c r="F263" i="9" s="1"/>
  <c r="B263" i="9" s="1"/>
  <c r="E263" i="9"/>
  <c r="M262" i="9"/>
  <c r="L262" i="9"/>
  <c r="E262" i="9"/>
  <c r="M261" i="9"/>
  <c r="F261" i="9" s="1"/>
  <c r="L261" i="9"/>
  <c r="E261" i="9"/>
  <c r="M260" i="9"/>
  <c r="L260" i="9"/>
  <c r="F260" i="9"/>
  <c r="E260" i="9"/>
  <c r="B260" i="9" s="1"/>
  <c r="M259" i="9"/>
  <c r="L259" i="9"/>
  <c r="F259" i="9" s="1"/>
  <c r="B259" i="9" s="1"/>
  <c r="E259" i="9"/>
  <c r="M258" i="9"/>
  <c r="L258" i="9"/>
  <c r="E258" i="9"/>
  <c r="M257" i="9"/>
  <c r="F257" i="9" s="1"/>
  <c r="L257" i="9"/>
  <c r="E257" i="9"/>
  <c r="B257" i="9" s="1"/>
  <c r="M256" i="9"/>
  <c r="L256" i="9"/>
  <c r="F256" i="9"/>
  <c r="E256" i="9"/>
  <c r="B256" i="9" s="1"/>
  <c r="M255" i="9"/>
  <c r="L255" i="9"/>
  <c r="F255" i="9" s="1"/>
  <c r="B255" i="9" s="1"/>
  <c r="E255" i="9"/>
  <c r="M254" i="9"/>
  <c r="L254" i="9"/>
  <c r="E254" i="9"/>
  <c r="M253" i="9"/>
  <c r="F253" i="9" s="1"/>
  <c r="L253" i="9"/>
  <c r="E253" i="9"/>
  <c r="M252" i="9"/>
  <c r="L252" i="9"/>
  <c r="F252" i="9"/>
  <c r="E252" i="9"/>
  <c r="B252" i="9" s="1"/>
  <c r="M251" i="9"/>
  <c r="L251" i="9"/>
  <c r="F251" i="9" s="1"/>
  <c r="B251" i="9" s="1"/>
  <c r="E251" i="9"/>
  <c r="M250" i="9"/>
  <c r="L250" i="9"/>
  <c r="E250" i="9"/>
  <c r="M249" i="9"/>
  <c r="F249" i="9" s="1"/>
  <c r="L249" i="9"/>
  <c r="E249" i="9"/>
  <c r="B249" i="9" s="1"/>
  <c r="M248" i="9"/>
  <c r="L248" i="9"/>
  <c r="F248" i="9"/>
  <c r="E248" i="9"/>
  <c r="B248" i="9" s="1"/>
  <c r="M247" i="9"/>
  <c r="L247" i="9"/>
  <c r="F247" i="9" s="1"/>
  <c r="B247" i="9" s="1"/>
  <c r="E247" i="9"/>
  <c r="M246" i="9"/>
  <c r="L246" i="9"/>
  <c r="E246" i="9"/>
  <c r="M245" i="9"/>
  <c r="F245" i="9" s="1"/>
  <c r="L245" i="9"/>
  <c r="E245" i="9"/>
  <c r="M244" i="9"/>
  <c r="L244" i="9"/>
  <c r="E244" i="9"/>
  <c r="M243" i="9"/>
  <c r="L243" i="9"/>
  <c r="F243" i="9" s="1"/>
  <c r="B243" i="9" s="1"/>
  <c r="E243" i="9"/>
  <c r="M242" i="9"/>
  <c r="L242" i="9"/>
  <c r="E242" i="9"/>
  <c r="M241" i="9"/>
  <c r="F241" i="9" s="1"/>
  <c r="L241" i="9"/>
  <c r="E241" i="9"/>
  <c r="B241" i="9" s="1"/>
  <c r="M240" i="9"/>
  <c r="F240" i="9" s="1"/>
  <c r="L240" i="9"/>
  <c r="E240" i="9"/>
  <c r="M239" i="9"/>
  <c r="L239" i="9"/>
  <c r="F239" i="9" s="1"/>
  <c r="B239" i="9" s="1"/>
  <c r="E239" i="9"/>
  <c r="M238" i="9"/>
  <c r="L238" i="9"/>
  <c r="E238" i="9"/>
  <c r="M237" i="9"/>
  <c r="F237" i="9" s="1"/>
  <c r="L237" i="9"/>
  <c r="E237" i="9"/>
  <c r="M236" i="9"/>
  <c r="L236" i="9"/>
  <c r="E236" i="9"/>
  <c r="M235" i="9"/>
  <c r="L235" i="9"/>
  <c r="F235" i="9" s="1"/>
  <c r="B235" i="9" s="1"/>
  <c r="E235" i="9"/>
  <c r="M234" i="9"/>
  <c r="L234" i="9"/>
  <c r="E234" i="9"/>
  <c r="M233" i="9"/>
  <c r="L233" i="9"/>
  <c r="E233" i="9"/>
  <c r="M232" i="9"/>
  <c r="L232" i="9"/>
  <c r="F232" i="9"/>
  <c r="E232" i="9"/>
  <c r="M231" i="9"/>
  <c r="L231" i="9"/>
  <c r="F231" i="9" s="1"/>
  <c r="E231" i="9"/>
  <c r="B231" i="9"/>
  <c r="M230" i="9"/>
  <c r="L230" i="9"/>
  <c r="F230" i="9" s="1"/>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F145" i="9"/>
  <c r="H144" i="9"/>
  <c r="G144" i="9"/>
  <c r="F144" i="9"/>
  <c r="E144" i="9"/>
  <c r="B144" i="9" s="1"/>
  <c r="H143" i="9"/>
  <c r="E143" i="9" s="1"/>
  <c r="B143" i="9" s="1"/>
  <c r="G143" i="9"/>
  <c r="F143" i="9"/>
  <c r="H142" i="9"/>
  <c r="G142" i="9"/>
  <c r="E142" i="9" s="1"/>
  <c r="B142" i="9" s="1"/>
  <c r="F142" i="9"/>
  <c r="H141" i="9"/>
  <c r="G141" i="9"/>
  <c r="F141" i="9"/>
  <c r="H140" i="9"/>
  <c r="G140" i="9"/>
  <c r="F140" i="9"/>
  <c r="E140" i="9"/>
  <c r="B140" i="9" s="1"/>
  <c r="H139" i="9"/>
  <c r="E139" i="9" s="1"/>
  <c r="G139" i="9"/>
  <c r="F139" i="9"/>
  <c r="H138" i="9"/>
  <c r="G138" i="9"/>
  <c r="E138" i="9" s="1"/>
  <c r="B138" i="9" s="1"/>
  <c r="F138" i="9"/>
  <c r="H137" i="9"/>
  <c r="G137" i="9"/>
  <c r="F137" i="9"/>
  <c r="H136" i="9"/>
  <c r="G136" i="9"/>
  <c r="F136" i="9"/>
  <c r="E136" i="9"/>
  <c r="B136" i="9" s="1"/>
  <c r="H135" i="9"/>
  <c r="E135" i="9" s="1"/>
  <c r="B135" i="9" s="1"/>
  <c r="G135" i="9"/>
  <c r="F135" i="9"/>
  <c r="H134" i="9"/>
  <c r="G134" i="9"/>
  <c r="E134" i="9" s="1"/>
  <c r="B134" i="9" s="1"/>
  <c r="F134" i="9"/>
  <c r="H133" i="9"/>
  <c r="G133" i="9"/>
  <c r="F133" i="9"/>
  <c r="H132" i="9"/>
  <c r="G132" i="9"/>
  <c r="F132" i="9"/>
  <c r="E132" i="9"/>
  <c r="B132" i="9" s="1"/>
  <c r="H131" i="9"/>
  <c r="E131" i="9" s="1"/>
  <c r="G131" i="9"/>
  <c r="F131" i="9"/>
  <c r="H130" i="9"/>
  <c r="G130" i="9"/>
  <c r="E130" i="9" s="1"/>
  <c r="B130" i="9" s="1"/>
  <c r="F130" i="9"/>
  <c r="H129" i="9"/>
  <c r="G129" i="9"/>
  <c r="F129" i="9"/>
  <c r="H128" i="9"/>
  <c r="G128" i="9"/>
  <c r="F128" i="9"/>
  <c r="E128" i="9"/>
  <c r="B128" i="9" s="1"/>
  <c r="H127" i="9"/>
  <c r="E127" i="9" s="1"/>
  <c r="B127" i="9" s="1"/>
  <c r="G127" i="9"/>
  <c r="F127" i="9"/>
  <c r="H126" i="9"/>
  <c r="G126" i="9"/>
  <c r="E126" i="9" s="1"/>
  <c r="B126" i="9" s="1"/>
  <c r="F126" i="9"/>
  <c r="H125" i="9"/>
  <c r="G125" i="9"/>
  <c r="F125" i="9"/>
  <c r="H124" i="9"/>
  <c r="G124" i="9"/>
  <c r="F124" i="9"/>
  <c r="E124" i="9"/>
  <c r="B124" i="9" s="1"/>
  <c r="H123" i="9"/>
  <c r="E123" i="9" s="1"/>
  <c r="G123" i="9"/>
  <c r="F123" i="9"/>
  <c r="H122" i="9"/>
  <c r="G122" i="9"/>
  <c r="E122" i="9" s="1"/>
  <c r="B122" i="9" s="1"/>
  <c r="F122" i="9"/>
  <c r="H121" i="9"/>
  <c r="G121" i="9"/>
  <c r="F121" i="9"/>
  <c r="H120" i="9"/>
  <c r="G120" i="9"/>
  <c r="E120" i="9" s="1"/>
  <c r="B120" i="9" s="1"/>
  <c r="F120" i="9"/>
  <c r="H119" i="9"/>
  <c r="E119" i="9" s="1"/>
  <c r="B119" i="9" s="1"/>
  <c r="G119" i="9"/>
  <c r="F119" i="9"/>
  <c r="H118" i="9"/>
  <c r="G118" i="9"/>
  <c r="E118" i="9" s="1"/>
  <c r="B118" i="9" s="1"/>
  <c r="F118" i="9"/>
  <c r="H117" i="9"/>
  <c r="G117" i="9"/>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E56" i="9" s="1"/>
  <c r="B56" i="9" s="1"/>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E49" i="9" s="1"/>
  <c r="B49" i="9" s="1"/>
  <c r="F49" i="9"/>
  <c r="H48" i="9"/>
  <c r="G48" i="9"/>
  <c r="F48" i="9"/>
  <c r="H47" i="9"/>
  <c r="G47" i="9"/>
  <c r="E47" i="9" s="1"/>
  <c r="B47" i="9" s="1"/>
  <c r="F47" i="9"/>
  <c r="H46" i="9"/>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E27" i="9" s="1"/>
  <c r="B27" i="9" s="1"/>
  <c r="F27" i="9"/>
  <c r="H26" i="9"/>
  <c r="G26" i="9"/>
  <c r="F26" i="9"/>
  <c r="E26" i="9"/>
  <c r="B26" i="9" s="1"/>
  <c r="H25" i="9"/>
  <c r="G25" i="9"/>
  <c r="F25" i="9"/>
  <c r="F24" i="9"/>
  <c r="F4" i="9"/>
  <c r="O3" i="9"/>
  <c r="G296" i="9" s="1"/>
  <c r="I3" i="9"/>
  <c r="H3" i="9"/>
  <c r="G3" i="9"/>
  <c r="D104" i="8"/>
  <c r="D97" i="8"/>
  <c r="D92" i="8"/>
  <c r="D87" i="8"/>
  <c r="D82" i="8"/>
  <c r="D77" i="8"/>
  <c r="D72" i="8"/>
  <c r="D67" i="8"/>
  <c r="D62" i="8"/>
  <c r="D57" i="8"/>
  <c r="D51" i="8" s="1"/>
  <c r="D45" i="8" s="1"/>
  <c r="D52" i="8"/>
  <c r="D46" i="8"/>
  <c r="D37" i="8"/>
  <c r="D27" i="8"/>
  <c r="D25" i="8" s="1"/>
  <c r="C1602" i="1" s="1"/>
  <c r="G1602" i="1" s="1"/>
  <c r="D18" i="8"/>
  <c r="C1595" i="1" s="1"/>
  <c r="H1595" i="1" s="1"/>
  <c r="D8" i="8"/>
  <c r="E44" i="7"/>
  <c r="D44" i="7"/>
  <c r="E39" i="7"/>
  <c r="D39" i="7"/>
  <c r="D38" i="7" s="1"/>
  <c r="E38" i="7"/>
  <c r="E30" i="7"/>
  <c r="D30" i="7"/>
  <c r="E23" i="7"/>
  <c r="E22" i="7" s="1"/>
  <c r="D23" i="7"/>
  <c r="D22" i="7" s="1"/>
  <c r="E14" i="7"/>
  <c r="D14" i="7"/>
  <c r="E7" i="7"/>
  <c r="E6" i="7" s="1"/>
  <c r="D7" i="7"/>
  <c r="D6" i="7" s="1"/>
  <c r="C1539" i="1"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F71" i="5"/>
  <c r="E71" i="5"/>
  <c r="E70" i="5" s="1"/>
  <c r="D1075" i="1"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23" i="1"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78" i="1"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E428" i="4"/>
  <c r="F428" i="4" s="1"/>
  <c r="D428" i="4"/>
  <c r="F427" i="4"/>
  <c r="E427" i="4"/>
  <c r="E648" i="4" s="1"/>
  <c r="D642" i="1" s="1"/>
  <c r="D427" i="4"/>
  <c r="D648" i="4" s="1"/>
  <c r="F648" i="4" s="1"/>
  <c r="E426" i="4"/>
  <c r="D426" i="4"/>
  <c r="D647"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E230" i="4" s="1"/>
  <c r="D226" i="1" s="1"/>
  <c r="D237" i="4"/>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F129" i="4" s="1"/>
  <c r="D129" i="4"/>
  <c r="F128" i="4"/>
  <c r="F127" i="4"/>
  <c r="E126" i="4"/>
  <c r="E125" i="4" s="1"/>
  <c r="D121" i="1" s="1"/>
  <c r="D126" i="4"/>
  <c r="F126"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7" i="4"/>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3"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G1655" i="1"/>
  <c r="C1655" i="1"/>
  <c r="H1654" i="1"/>
  <c r="G1654" i="1"/>
  <c r="C1654" i="1"/>
  <c r="G1653" i="1"/>
  <c r="C1653" i="1"/>
  <c r="H1653" i="1" s="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G1637" i="1"/>
  <c r="C1637" i="1"/>
  <c r="H1637" i="1" s="1"/>
  <c r="C1636" i="1"/>
  <c r="H1635" i="1"/>
  <c r="G1635" i="1"/>
  <c r="C1635" i="1"/>
  <c r="H1634" i="1"/>
  <c r="G1634" i="1"/>
  <c r="C1634" i="1"/>
  <c r="G1633" i="1"/>
  <c r="C1633" i="1"/>
  <c r="H1633" i="1" s="1"/>
  <c r="C1632" i="1"/>
  <c r="H1631" i="1"/>
  <c r="C1631" i="1"/>
  <c r="G1631" i="1" s="1"/>
  <c r="H1630" i="1"/>
  <c r="G1630" i="1"/>
  <c r="C1630" i="1"/>
  <c r="G1629" i="1"/>
  <c r="C1629" i="1"/>
  <c r="H1629" i="1" s="1"/>
  <c r="C1628" i="1"/>
  <c r="H1627" i="1"/>
  <c r="G1627" i="1"/>
  <c r="C1627" i="1"/>
  <c r="H1626" i="1"/>
  <c r="G1626" i="1"/>
  <c r="C1626" i="1"/>
  <c r="G1625" i="1"/>
  <c r="C1625" i="1"/>
  <c r="H1625" i="1" s="1"/>
  <c r="C1624" i="1"/>
  <c r="H1623" i="1"/>
  <c r="G1623" i="1"/>
  <c r="C1623" i="1"/>
  <c r="C1620" i="1"/>
  <c r="C1619" i="1"/>
  <c r="G1619" i="1" s="1"/>
  <c r="H1618" i="1"/>
  <c r="C1618" i="1"/>
  <c r="G1618" i="1" s="1"/>
  <c r="G1617" i="1"/>
  <c r="C1617" i="1"/>
  <c r="H1617" i="1" s="1"/>
  <c r="C1616" i="1"/>
  <c r="G1615" i="1"/>
  <c r="C1615" i="1"/>
  <c r="H1615" i="1" s="1"/>
  <c r="C1614" i="1"/>
  <c r="G1614" i="1" s="1"/>
  <c r="G1613" i="1"/>
  <c r="C1613" i="1"/>
  <c r="H1613" i="1" s="1"/>
  <c r="C1612" i="1"/>
  <c r="H1611" i="1"/>
  <c r="C1611" i="1"/>
  <c r="G1611" i="1" s="1"/>
  <c r="H1610" i="1"/>
  <c r="G1610" i="1"/>
  <c r="C1610" i="1"/>
  <c r="C1609" i="1"/>
  <c r="H1609" i="1" s="1"/>
  <c r="C1608" i="1"/>
  <c r="C1607" i="1"/>
  <c r="H1607" i="1" s="1"/>
  <c r="C1606" i="1"/>
  <c r="G1606" i="1" s="1"/>
  <c r="C1605" i="1"/>
  <c r="H1605" i="1" s="1"/>
  <c r="C1603" i="1"/>
  <c r="G1603" i="1" s="1"/>
  <c r="C1601" i="1"/>
  <c r="H1601" i="1" s="1"/>
  <c r="C1600" i="1"/>
  <c r="H1599" i="1"/>
  <c r="G1599" i="1"/>
  <c r="C1599" i="1"/>
  <c r="C1598" i="1"/>
  <c r="H1598" i="1" s="1"/>
  <c r="C1597" i="1"/>
  <c r="H1597" i="1" s="1"/>
  <c r="C1596" i="1"/>
  <c r="C1594" i="1"/>
  <c r="G1594" i="1" s="1"/>
  <c r="C1593" i="1"/>
  <c r="H1593" i="1" s="1"/>
  <c r="C1592" i="1"/>
  <c r="H1591" i="1"/>
  <c r="G1591" i="1"/>
  <c r="C1591" i="1"/>
  <c r="G1590" i="1"/>
  <c r="C1590" i="1"/>
  <c r="H1590" i="1" s="1"/>
  <c r="C1589" i="1"/>
  <c r="H1589" i="1" s="1"/>
  <c r="C1588" i="1"/>
  <c r="C1587" i="1"/>
  <c r="H1587" i="1" s="1"/>
  <c r="C1586" i="1"/>
  <c r="H1586" i="1" s="1"/>
  <c r="C1585" i="1"/>
  <c r="H1585" i="1" s="1"/>
  <c r="C1584" i="1"/>
  <c r="H1582" i="1"/>
  <c r="G1582" i="1"/>
  <c r="C1582" i="1"/>
  <c r="D1581" i="1"/>
  <c r="C1581" i="1"/>
  <c r="D1580" i="1"/>
  <c r="J1580" i="1" s="1"/>
  <c r="C1580" i="1"/>
  <c r="H1580" i="1" s="1"/>
  <c r="D1579" i="1"/>
  <c r="C1579" i="1"/>
  <c r="D1578" i="1"/>
  <c r="J1578" i="1" s="1"/>
  <c r="C1578" i="1"/>
  <c r="H1578" i="1" s="1"/>
  <c r="D1577" i="1"/>
  <c r="G1577" i="1" s="1"/>
  <c r="C1577" i="1"/>
  <c r="D1576" i="1"/>
  <c r="C1576" i="1"/>
  <c r="J1575" i="1"/>
  <c r="D1575" i="1"/>
  <c r="G1575" i="1" s="1"/>
  <c r="I1575" i="1" s="1"/>
  <c r="C1575" i="1"/>
  <c r="H1575" i="1" s="1"/>
  <c r="D1574" i="1"/>
  <c r="C1574" i="1"/>
  <c r="J1573" i="1"/>
  <c r="D1573" i="1"/>
  <c r="G1573" i="1" s="1"/>
  <c r="I1573" i="1" s="1"/>
  <c r="C1573" i="1"/>
  <c r="H1573" i="1" s="1"/>
  <c r="G1572" i="1"/>
  <c r="D1572" i="1"/>
  <c r="C1572" i="1"/>
  <c r="H1572" i="1" s="1"/>
  <c r="D1571" i="1"/>
  <c r="G1571" i="1" s="1"/>
  <c r="C1571" i="1"/>
  <c r="H1570" i="1"/>
  <c r="D1570" i="1"/>
  <c r="C1570" i="1"/>
  <c r="D1569" i="1"/>
  <c r="J1569" i="1" s="1"/>
  <c r="C1569" i="1"/>
  <c r="H1568" i="1"/>
  <c r="D1568" i="1"/>
  <c r="C1568" i="1"/>
  <c r="D1567" i="1"/>
  <c r="J1567" i="1" s="1"/>
  <c r="C1567" i="1"/>
  <c r="H1566" i="1"/>
  <c r="D1566" i="1"/>
  <c r="C1566" i="1"/>
  <c r="D1565" i="1"/>
  <c r="J1565" i="1" s="1"/>
  <c r="C1565" i="1"/>
  <c r="H1564" i="1"/>
  <c r="D1564" i="1"/>
  <c r="C1564" i="1"/>
  <c r="D1563" i="1"/>
  <c r="C1563" i="1"/>
  <c r="G1563" i="1" s="1"/>
  <c r="D1562" i="1"/>
  <c r="J1562" i="1" s="1"/>
  <c r="C1562" i="1"/>
  <c r="H1562" i="1" s="1"/>
  <c r="D1561" i="1"/>
  <c r="C1561" i="1"/>
  <c r="H1561" i="1" s="1"/>
  <c r="D1560" i="1"/>
  <c r="J1560" i="1" s="1"/>
  <c r="C1560" i="1"/>
  <c r="H1560" i="1" s="1"/>
  <c r="D1559" i="1"/>
  <c r="C1559" i="1"/>
  <c r="D1558" i="1"/>
  <c r="J1558" i="1" s="1"/>
  <c r="C1558" i="1"/>
  <c r="D1557" i="1"/>
  <c r="C1557" i="1"/>
  <c r="D1556" i="1"/>
  <c r="C1556" i="1"/>
  <c r="J1554" i="1"/>
  <c r="G1554" i="1"/>
  <c r="I1554" i="1" s="1"/>
  <c r="D1554" i="1"/>
  <c r="C1554" i="1"/>
  <c r="H1554" i="1" s="1"/>
  <c r="H1553" i="1"/>
  <c r="D1553" i="1"/>
  <c r="C1553" i="1"/>
  <c r="J1553" i="1" s="1"/>
  <c r="D1552" i="1"/>
  <c r="J1552" i="1" s="1"/>
  <c r="C1552" i="1"/>
  <c r="H1551" i="1"/>
  <c r="D1551" i="1"/>
  <c r="C1551" i="1"/>
  <c r="G1551" i="1" s="1"/>
  <c r="I1551" i="1" s="1"/>
  <c r="D1550" i="1"/>
  <c r="H1550" i="1" s="1"/>
  <c r="C1550" i="1"/>
  <c r="H1549" i="1"/>
  <c r="D1549" i="1"/>
  <c r="C1549" i="1"/>
  <c r="G1549" i="1" s="1"/>
  <c r="I1549" i="1" s="1"/>
  <c r="D1548" i="1"/>
  <c r="J1548" i="1" s="1"/>
  <c r="C1548" i="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2" i="1" s="1"/>
  <c r="H1541" i="1"/>
  <c r="G1541" i="1"/>
  <c r="I1541" i="1" s="1"/>
  <c r="D1541" i="1"/>
  <c r="C1541" i="1"/>
  <c r="J1541" i="1" s="1"/>
  <c r="D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D1511" i="1"/>
  <c r="G1511" i="1" s="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D1398" i="1"/>
  <c r="C1398" i="1"/>
  <c r="H1398" i="1" s="1"/>
  <c r="D1397" i="1"/>
  <c r="G1397" i="1" s="1"/>
  <c r="C1397" i="1"/>
  <c r="H1396" i="1"/>
  <c r="G1396" i="1"/>
  <c r="D1396" i="1"/>
  <c r="C1396" i="1"/>
  <c r="D1395" i="1"/>
  <c r="C1395" i="1"/>
  <c r="H1395" i="1" s="1"/>
  <c r="H1394" i="1"/>
  <c r="G1394" i="1"/>
  <c r="D1394" i="1"/>
  <c r="C1394" i="1"/>
  <c r="D1393" i="1"/>
  <c r="C1393" i="1"/>
  <c r="H1393" i="1" s="1"/>
  <c r="H1392" i="1"/>
  <c r="G1392" i="1"/>
  <c r="D1392" i="1"/>
  <c r="C1392" i="1"/>
  <c r="H1391" i="1"/>
  <c r="G1391" i="1"/>
  <c r="D1391" i="1"/>
  <c r="C1391" i="1"/>
  <c r="D1390" i="1"/>
  <c r="G1390" i="1" s="1"/>
  <c r="C1390" i="1"/>
  <c r="D1389" i="1"/>
  <c r="G1389" i="1" s="1"/>
  <c r="C1389" i="1"/>
  <c r="D1388" i="1"/>
  <c r="G1388" i="1" s="1"/>
  <c r="C1388" i="1"/>
  <c r="H1388" i="1" s="1"/>
  <c r="H1387" i="1"/>
  <c r="G1387" i="1"/>
  <c r="D1387" i="1"/>
  <c r="C1387" i="1"/>
  <c r="H1386" i="1"/>
  <c r="G1386" i="1"/>
  <c r="D1386" i="1"/>
  <c r="C1386" i="1"/>
  <c r="D1385" i="1"/>
  <c r="G1385" i="1" s="1"/>
  <c r="C1385"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D1351" i="1"/>
  <c r="G1351" i="1" s="1"/>
  <c r="C1351" i="1"/>
  <c r="D1350" i="1"/>
  <c r="H1350" i="1" s="1"/>
  <c r="C1350" i="1"/>
  <c r="H1349" i="1"/>
  <c r="D1349" i="1"/>
  <c r="G1349" i="1" s="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H1340" i="1" s="1"/>
  <c r="H1339" i="1"/>
  <c r="D1339" i="1"/>
  <c r="G1339" i="1" s="1"/>
  <c r="C1339" i="1"/>
  <c r="H1338" i="1"/>
  <c r="G1338" i="1"/>
  <c r="D1338" i="1"/>
  <c r="C1338" i="1"/>
  <c r="D1337" i="1"/>
  <c r="H1337" i="1" s="1"/>
  <c r="C1337" i="1"/>
  <c r="H1336" i="1"/>
  <c r="G1336" i="1"/>
  <c r="D1336" i="1"/>
  <c r="C1336" i="1"/>
  <c r="H1335" i="1"/>
  <c r="G1335" i="1"/>
  <c r="D1335" i="1"/>
  <c r="C1335" i="1"/>
  <c r="D1334" i="1"/>
  <c r="H1334" i="1" s="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D1326" i="1"/>
  <c r="G1326" i="1" s="1"/>
  <c r="C1326" i="1"/>
  <c r="D1325" i="1"/>
  <c r="G1325" i="1" s="1"/>
  <c r="C1325" i="1"/>
  <c r="H1324" i="1"/>
  <c r="G1324" i="1"/>
  <c r="D1324" i="1"/>
  <c r="C1324" i="1"/>
  <c r="D1323" i="1"/>
  <c r="C1323" i="1"/>
  <c r="H1323" i="1" s="1"/>
  <c r="D1322" i="1"/>
  <c r="G1322" i="1" s="1"/>
  <c r="C1322" i="1"/>
  <c r="D1321" i="1"/>
  <c r="C1321" i="1"/>
  <c r="H1321" i="1" s="1"/>
  <c r="D1320" i="1"/>
  <c r="H1320" i="1" s="1"/>
  <c r="C1320" i="1"/>
  <c r="H1319" i="1"/>
  <c r="G1319" i="1"/>
  <c r="D1319" i="1"/>
  <c r="C1319" i="1"/>
  <c r="H1318" i="1"/>
  <c r="D1318" i="1"/>
  <c r="G1318" i="1" s="1"/>
  <c r="C1318" i="1"/>
  <c r="H1317" i="1"/>
  <c r="G1317" i="1"/>
  <c r="D1317" i="1"/>
  <c r="C1317" i="1"/>
  <c r="H1316" i="1"/>
  <c r="G1316" i="1"/>
  <c r="D1316" i="1"/>
  <c r="C1316" i="1"/>
  <c r="D1315" i="1"/>
  <c r="H1315" i="1" s="1"/>
  <c r="C1315" i="1"/>
  <c r="H1314" i="1"/>
  <c r="G1314" i="1"/>
  <c r="D1314" i="1"/>
  <c r="C1314" i="1"/>
  <c r="H1313" i="1"/>
  <c r="G1313" i="1"/>
  <c r="D1313" i="1"/>
  <c r="C1313" i="1"/>
  <c r="H1312" i="1"/>
  <c r="G1312" i="1"/>
  <c r="D1312" i="1"/>
  <c r="C1312" i="1"/>
  <c r="H1311" i="1"/>
  <c r="D1311" i="1"/>
  <c r="G1311" i="1" s="1"/>
  <c r="C1311" i="1"/>
  <c r="D1310" i="1"/>
  <c r="C1310" i="1"/>
  <c r="H1310" i="1" s="1"/>
  <c r="D1309" i="1"/>
  <c r="G1309" i="1" s="1"/>
  <c r="C1309" i="1"/>
  <c r="H1308" i="1"/>
  <c r="G1308" i="1"/>
  <c r="D1308" i="1"/>
  <c r="C1308" i="1"/>
  <c r="D1307" i="1"/>
  <c r="C1307" i="1"/>
  <c r="H1306" i="1"/>
  <c r="D1306" i="1"/>
  <c r="G1306" i="1" s="1"/>
  <c r="C1306" i="1"/>
  <c r="H1305" i="1"/>
  <c r="D1305" i="1"/>
  <c r="G1305" i="1" s="1"/>
  <c r="C1305" i="1"/>
  <c r="H1304" i="1"/>
  <c r="D1304" i="1"/>
  <c r="G1304" i="1" s="1"/>
  <c r="C1304" i="1"/>
  <c r="H1303" i="1"/>
  <c r="D1303" i="1"/>
  <c r="G1303" i="1" s="1"/>
  <c r="C1303" i="1"/>
  <c r="D1302" i="1"/>
  <c r="H1302" i="1" s="1"/>
  <c r="C1302" i="1"/>
  <c r="D1301" i="1"/>
  <c r="H1301" i="1" s="1"/>
  <c r="C1301" i="1"/>
  <c r="C1300" i="1"/>
  <c r="G1299" i="1"/>
  <c r="D1299" i="1"/>
  <c r="H1299" i="1" s="1"/>
  <c r="C1299" i="1"/>
  <c r="H1298" i="1"/>
  <c r="D1298" i="1"/>
  <c r="G1298" i="1" s="1"/>
  <c r="C1298" i="1"/>
  <c r="D1297" i="1"/>
  <c r="G1297" i="1" s="1"/>
  <c r="C1297" i="1"/>
  <c r="H1297" i="1" s="1"/>
  <c r="D1296" i="1"/>
  <c r="H1296" i="1" s="1"/>
  <c r="C1296" i="1"/>
  <c r="G1294" i="1"/>
  <c r="D1294" i="1"/>
  <c r="H1294" i="1" s="1"/>
  <c r="C1294" i="1"/>
  <c r="D1293" i="1"/>
  <c r="G1293" i="1" s="1"/>
  <c r="C1293" i="1"/>
  <c r="H1293" i="1" s="1"/>
  <c r="D1292" i="1"/>
  <c r="G1292" i="1" s="1"/>
  <c r="C1292" i="1"/>
  <c r="D1291" i="1"/>
  <c r="C1291" i="1"/>
  <c r="H1291" i="1" s="1"/>
  <c r="D1290" i="1"/>
  <c r="C1290" i="1"/>
  <c r="H1290" i="1" s="1"/>
  <c r="H1289" i="1"/>
  <c r="D1289" i="1"/>
  <c r="G1289" i="1" s="1"/>
  <c r="C1289" i="1"/>
  <c r="D1288" i="1"/>
  <c r="G1288" i="1" s="1"/>
  <c r="C1288" i="1"/>
  <c r="H1288" i="1" s="1"/>
  <c r="D1287" i="1"/>
  <c r="G1287" i="1" s="1"/>
  <c r="C1287" i="1"/>
  <c r="H1287" i="1" s="1"/>
  <c r="D1286" i="1"/>
  <c r="C1286" i="1"/>
  <c r="H1286" i="1" s="1"/>
  <c r="G1285" i="1"/>
  <c r="D1285" i="1"/>
  <c r="C1285" i="1"/>
  <c r="H1285" i="1" s="1"/>
  <c r="D1284" i="1"/>
  <c r="G1284" i="1" s="1"/>
  <c r="C1284" i="1"/>
  <c r="H1284" i="1" s="1"/>
  <c r="G1283" i="1"/>
  <c r="D1283" i="1"/>
  <c r="C1283" i="1"/>
  <c r="H1283" i="1" s="1"/>
  <c r="D1282" i="1"/>
  <c r="G1282" i="1" s="1"/>
  <c r="C1282" i="1"/>
  <c r="H1282" i="1" s="1"/>
  <c r="D1281" i="1"/>
  <c r="C1281" i="1"/>
  <c r="H1280" i="1"/>
  <c r="G1280" i="1"/>
  <c r="D1280" i="1"/>
  <c r="C1280" i="1"/>
  <c r="H1279" i="1"/>
  <c r="G1279" i="1"/>
  <c r="D1279" i="1"/>
  <c r="C1279" i="1"/>
  <c r="D1278" i="1"/>
  <c r="C1278" i="1"/>
  <c r="D1277" i="1"/>
  <c r="G1277" i="1" s="1"/>
  <c r="C1277" i="1"/>
  <c r="H1277" i="1" s="1"/>
  <c r="H1276" i="1"/>
  <c r="D1276" i="1"/>
  <c r="G1276" i="1" s="1"/>
  <c r="C1276" i="1"/>
  <c r="D1275" i="1"/>
  <c r="G1275" i="1" s="1"/>
  <c r="C1275" i="1"/>
  <c r="D1274" i="1"/>
  <c r="G1274" i="1" s="1"/>
  <c r="C1274" i="1"/>
  <c r="H1273" i="1"/>
  <c r="D1273" i="1"/>
  <c r="G1273" i="1" s="1"/>
  <c r="C1273" i="1"/>
  <c r="D1272" i="1"/>
  <c r="G1272" i="1" s="1"/>
  <c r="C1272" i="1"/>
  <c r="D1271" i="1"/>
  <c r="G1271" i="1" s="1"/>
  <c r="C1271" i="1"/>
  <c r="H1271" i="1" s="1"/>
  <c r="H1270" i="1"/>
  <c r="D1270" i="1"/>
  <c r="C1270" i="1"/>
  <c r="H1269" i="1"/>
  <c r="D1269" i="1"/>
  <c r="G1269" i="1" s="1"/>
  <c r="C1269" i="1"/>
  <c r="D1268" i="1"/>
  <c r="C1268" i="1"/>
  <c r="H1267" i="1"/>
  <c r="D1267" i="1"/>
  <c r="G1267" i="1" s="1"/>
  <c r="C1267" i="1"/>
  <c r="H1266" i="1"/>
  <c r="D1266" i="1"/>
  <c r="G1266" i="1" s="1"/>
  <c r="C1266" i="1"/>
  <c r="G1265" i="1"/>
  <c r="D1265" i="1"/>
  <c r="H1265" i="1" s="1"/>
  <c r="C1265" i="1"/>
  <c r="D1264" i="1"/>
  <c r="G1264" i="1" s="1"/>
  <c r="C1264" i="1"/>
  <c r="D1263" i="1"/>
  <c r="H1263" i="1" s="1"/>
  <c r="C1263" i="1"/>
  <c r="H1262" i="1"/>
  <c r="G1262" i="1"/>
  <c r="D1262" i="1"/>
  <c r="C1262" i="1"/>
  <c r="H1261" i="1"/>
  <c r="G1261" i="1"/>
  <c r="D1261" i="1"/>
  <c r="C1261" i="1"/>
  <c r="D1260" i="1"/>
  <c r="H1260" i="1" s="1"/>
  <c r="C1260" i="1"/>
  <c r="H1258" i="1"/>
  <c r="G1258" i="1"/>
  <c r="D1258" i="1"/>
  <c r="C1258" i="1"/>
  <c r="H1257" i="1"/>
  <c r="D1257" i="1"/>
  <c r="G1257" i="1" s="1"/>
  <c r="C1257" i="1"/>
  <c r="H1256" i="1"/>
  <c r="G1256" i="1"/>
  <c r="D1256" i="1"/>
  <c r="C1256" i="1"/>
  <c r="H1254" i="1"/>
  <c r="D1254" i="1"/>
  <c r="G1254" i="1" s="1"/>
  <c r="C1254" i="1"/>
  <c r="D1253" i="1"/>
  <c r="G1253" i="1" s="1"/>
  <c r="C1253" i="1"/>
  <c r="D1252" i="1"/>
  <c r="G1252" i="1" s="1"/>
  <c r="C1252" i="1"/>
  <c r="G1251" i="1"/>
  <c r="D1251" i="1"/>
  <c r="C1251" i="1"/>
  <c r="H1251" i="1" s="1"/>
  <c r="H1250" i="1"/>
  <c r="D1250" i="1"/>
  <c r="G1250" i="1" s="1"/>
  <c r="C1250" i="1"/>
  <c r="H1249" i="1"/>
  <c r="G1249" i="1"/>
  <c r="D1249" i="1"/>
  <c r="C1249" i="1"/>
  <c r="D1248" i="1"/>
  <c r="G1248" i="1" s="1"/>
  <c r="C1248" i="1"/>
  <c r="H1247" i="1"/>
  <c r="D1247" i="1"/>
  <c r="G1247" i="1" s="1"/>
  <c r="C1247" i="1"/>
  <c r="H1246" i="1"/>
  <c r="D1246" i="1"/>
  <c r="G1246" i="1" s="1"/>
  <c r="C1246" i="1"/>
  <c r="H1245" i="1"/>
  <c r="D1245" i="1"/>
  <c r="G1245" i="1" s="1"/>
  <c r="C1245" i="1"/>
  <c r="H1244" i="1"/>
  <c r="G1244" i="1"/>
  <c r="D1244" i="1"/>
  <c r="C1244" i="1"/>
  <c r="H1243" i="1"/>
  <c r="G1243" i="1"/>
  <c r="D1243" i="1"/>
  <c r="C1243" i="1"/>
  <c r="D1242" i="1"/>
  <c r="H1242" i="1" s="1"/>
  <c r="C1242" i="1"/>
  <c r="C1241" i="1"/>
  <c r="D1240" i="1"/>
  <c r="H1240" i="1" s="1"/>
  <c r="C1240" i="1"/>
  <c r="H1239" i="1"/>
  <c r="D1239" i="1"/>
  <c r="G1239" i="1" s="1"/>
  <c r="C1239" i="1"/>
  <c r="H1238" i="1"/>
  <c r="D1238" i="1"/>
  <c r="G1238" i="1" s="1"/>
  <c r="C1238" i="1"/>
  <c r="D1237" i="1"/>
  <c r="H1237" i="1" s="1"/>
  <c r="C1237" i="1"/>
  <c r="G1236" i="1"/>
  <c r="D1236" i="1"/>
  <c r="H1236" i="1" s="1"/>
  <c r="C1236" i="1"/>
  <c r="H1235" i="1"/>
  <c r="D1235" i="1"/>
  <c r="G1235" i="1" s="1"/>
  <c r="C1235" i="1"/>
  <c r="D1234" i="1"/>
  <c r="H1234" i="1" s="1"/>
  <c r="C1234" i="1"/>
  <c r="H1233" i="1"/>
  <c r="G1233" i="1"/>
  <c r="D1233" i="1"/>
  <c r="C1233" i="1"/>
  <c r="D1232" i="1"/>
  <c r="H1232" i="1" s="1"/>
  <c r="C1232" i="1"/>
  <c r="H1231" i="1"/>
  <c r="G1231" i="1"/>
  <c r="D1231" i="1"/>
  <c r="C1231" i="1"/>
  <c r="H1230" i="1"/>
  <c r="G1230" i="1"/>
  <c r="D1230" i="1"/>
  <c r="C1230" i="1"/>
  <c r="H1229" i="1"/>
  <c r="G1229" i="1"/>
  <c r="D1229" i="1"/>
  <c r="C1229" i="1"/>
  <c r="H1228" i="1"/>
  <c r="G1228" i="1"/>
  <c r="D1228" i="1"/>
  <c r="C1228" i="1"/>
  <c r="H1227" i="1"/>
  <c r="D1227" i="1"/>
  <c r="G1227" i="1" s="1"/>
  <c r="C1227" i="1"/>
  <c r="D1226" i="1"/>
  <c r="G1226" i="1" s="1"/>
  <c r="C1226" i="1"/>
  <c r="H1225" i="1"/>
  <c r="G1225" i="1"/>
  <c r="D1225" i="1"/>
  <c r="C1225" i="1"/>
  <c r="C1224" i="1"/>
  <c r="D1222" i="1"/>
  <c r="H1222" i="1" s="1"/>
  <c r="C1222" i="1"/>
  <c r="H1221" i="1"/>
  <c r="G1221" i="1"/>
  <c r="D1221" i="1"/>
  <c r="C1221" i="1"/>
  <c r="D1220" i="1"/>
  <c r="H1220" i="1" s="1"/>
  <c r="C1220" i="1"/>
  <c r="D1219" i="1"/>
  <c r="H1219" i="1" s="1"/>
  <c r="C1219" i="1"/>
  <c r="H1218" i="1"/>
  <c r="G1218" i="1"/>
  <c r="D1218" i="1"/>
  <c r="C1218" i="1"/>
  <c r="H1217" i="1"/>
  <c r="G1217" i="1"/>
  <c r="D1217" i="1"/>
  <c r="C1217" i="1"/>
  <c r="D1216" i="1"/>
  <c r="H1216" i="1" s="1"/>
  <c r="C1216" i="1"/>
  <c r="D1215" i="1"/>
  <c r="H1215" i="1" s="1"/>
  <c r="C1215" i="1"/>
  <c r="D1214" i="1"/>
  <c r="H1214" i="1" s="1"/>
  <c r="C1214" i="1"/>
  <c r="D1213" i="1"/>
  <c r="H1213" i="1" s="1"/>
  <c r="C1213" i="1"/>
  <c r="D1212" i="1"/>
  <c r="H1212" i="1" s="1"/>
  <c r="C1212" i="1"/>
  <c r="H1211" i="1"/>
  <c r="G1211" i="1"/>
  <c r="D1211" i="1"/>
  <c r="C1211" i="1"/>
  <c r="D1210" i="1"/>
  <c r="H1210" i="1" s="1"/>
  <c r="C1210" i="1"/>
  <c r="D1209" i="1"/>
  <c r="H1209" i="1" s="1"/>
  <c r="C1209" i="1"/>
  <c r="C1208" i="1"/>
  <c r="D1207" i="1"/>
  <c r="D1206" i="1"/>
  <c r="G1206" i="1" s="1"/>
  <c r="C1206" i="1"/>
  <c r="H1206" i="1" s="1"/>
  <c r="H1205" i="1"/>
  <c r="D1205" i="1"/>
  <c r="C1205" i="1"/>
  <c r="G1205" i="1" s="1"/>
  <c r="D1204" i="1"/>
  <c r="G1204" i="1" s="1"/>
  <c r="C1204" i="1"/>
  <c r="H1203" i="1"/>
  <c r="D1203" i="1"/>
  <c r="C1203" i="1"/>
  <c r="D1202" i="1"/>
  <c r="C1202" i="1"/>
  <c r="D1201" i="1"/>
  <c r="C1201" i="1"/>
  <c r="D1200" i="1"/>
  <c r="C1200" i="1"/>
  <c r="G1200" i="1" s="1"/>
  <c r="D1199" i="1"/>
  <c r="G1199" i="1" s="1"/>
  <c r="C1199" i="1"/>
  <c r="H1198" i="1"/>
  <c r="D1198" i="1"/>
  <c r="G1198" i="1" s="1"/>
  <c r="C1198" i="1"/>
  <c r="D1197" i="1"/>
  <c r="C1197" i="1"/>
  <c r="H1197" i="1" s="1"/>
  <c r="D1196" i="1"/>
  <c r="C1196" i="1"/>
  <c r="D1195" i="1"/>
  <c r="C1195" i="1"/>
  <c r="D1194" i="1"/>
  <c r="C1194" i="1"/>
  <c r="D1193" i="1"/>
  <c r="G1193" i="1" s="1"/>
  <c r="C1193" i="1"/>
  <c r="H1193" i="1" s="1"/>
  <c r="D1192" i="1"/>
  <c r="G1192" i="1" s="1"/>
  <c r="C1192" i="1"/>
  <c r="D1191" i="1"/>
  <c r="C1191" i="1"/>
  <c r="D1190" i="1"/>
  <c r="C1190" i="1"/>
  <c r="D1189" i="1"/>
  <c r="H1189" i="1" s="1"/>
  <c r="C1189" i="1"/>
  <c r="G1188" i="1"/>
  <c r="D1188" i="1"/>
  <c r="H1188" i="1" s="1"/>
  <c r="C1188" i="1"/>
  <c r="D1187" i="1"/>
  <c r="H1187" i="1" s="1"/>
  <c r="C1187" i="1"/>
  <c r="D1186" i="1"/>
  <c r="H1186" i="1" s="1"/>
  <c r="C1186" i="1"/>
  <c r="D1185" i="1"/>
  <c r="G1185" i="1" s="1"/>
  <c r="C1185" i="1"/>
  <c r="D1184" i="1"/>
  <c r="H1184" i="1" s="1"/>
  <c r="C1184" i="1"/>
  <c r="H1183" i="1"/>
  <c r="D1183" i="1"/>
  <c r="G1183" i="1" s="1"/>
  <c r="C1183" i="1"/>
  <c r="D1179" i="1"/>
  <c r="H1179" i="1" s="1"/>
  <c r="C1179" i="1"/>
  <c r="H1178" i="1"/>
  <c r="D1178" i="1"/>
  <c r="G1178" i="1" s="1"/>
  <c r="C1178" i="1"/>
  <c r="D1177" i="1"/>
  <c r="H1177" i="1" s="1"/>
  <c r="C1177" i="1"/>
  <c r="D1176" i="1"/>
  <c r="H1176" i="1" s="1"/>
  <c r="C1176" i="1"/>
  <c r="D1175" i="1"/>
  <c r="H1175" i="1" s="1"/>
  <c r="C1175" i="1"/>
  <c r="D1174" i="1"/>
  <c r="H1174" i="1" s="1"/>
  <c r="C1174" i="1"/>
  <c r="H1173" i="1"/>
  <c r="D1173" i="1"/>
  <c r="G1173" i="1" s="1"/>
  <c r="C1173" i="1"/>
  <c r="D1172" i="1"/>
  <c r="H1172" i="1" s="1"/>
  <c r="C1172" i="1"/>
  <c r="D1171" i="1"/>
  <c r="H1171" i="1" s="1"/>
  <c r="C1171" i="1"/>
  <c r="D1170" i="1"/>
  <c r="H1170" i="1" s="1"/>
  <c r="C1170" i="1"/>
  <c r="D1169" i="1"/>
  <c r="H1169" i="1" s="1"/>
  <c r="C1169" i="1"/>
  <c r="G1168" i="1"/>
  <c r="D1168" i="1"/>
  <c r="H1168" i="1" s="1"/>
  <c r="C1168" i="1"/>
  <c r="D1167" i="1"/>
  <c r="H1167" i="1" s="1"/>
  <c r="C1167" i="1"/>
  <c r="G1166" i="1"/>
  <c r="D1166" i="1"/>
  <c r="H1166" i="1" s="1"/>
  <c r="C1166" i="1"/>
  <c r="H1165" i="1"/>
  <c r="D1165" i="1"/>
  <c r="G1165" i="1" s="1"/>
  <c r="C1165" i="1"/>
  <c r="H1164" i="1"/>
  <c r="D1164" i="1"/>
  <c r="G1164" i="1" s="1"/>
  <c r="C1164" i="1"/>
  <c r="H1163" i="1"/>
  <c r="D1163" i="1"/>
  <c r="G1163" i="1" s="1"/>
  <c r="C1163" i="1"/>
  <c r="H1162" i="1"/>
  <c r="D1162" i="1"/>
  <c r="G1162" i="1" s="1"/>
  <c r="C1162" i="1"/>
  <c r="H1161" i="1"/>
  <c r="G1161" i="1"/>
  <c r="D1161" i="1"/>
  <c r="C1161" i="1"/>
  <c r="H1160" i="1"/>
  <c r="G1160" i="1"/>
  <c r="D1160" i="1"/>
  <c r="C1160" i="1"/>
  <c r="H1159" i="1"/>
  <c r="D1159" i="1"/>
  <c r="G1159" i="1" s="1"/>
  <c r="C1159" i="1"/>
  <c r="H1158" i="1"/>
  <c r="D1158" i="1"/>
  <c r="G1158" i="1" s="1"/>
  <c r="C1158" i="1"/>
  <c r="H1157" i="1"/>
  <c r="G1157" i="1"/>
  <c r="D1157" i="1"/>
  <c r="C1157" i="1"/>
  <c r="H1156" i="1"/>
  <c r="G1156" i="1"/>
  <c r="D1156" i="1"/>
  <c r="C1156" i="1"/>
  <c r="C1155" i="1"/>
  <c r="H1154" i="1"/>
  <c r="G1154" i="1"/>
  <c r="D1154" i="1"/>
  <c r="C1154" i="1"/>
  <c r="H1153" i="1"/>
  <c r="D1153" i="1"/>
  <c r="G1153" i="1" s="1"/>
  <c r="C1153" i="1"/>
  <c r="D1152" i="1"/>
  <c r="H1151" i="1"/>
  <c r="D1151" i="1"/>
  <c r="G1151" i="1" s="1"/>
  <c r="C1151" i="1"/>
  <c r="H1150" i="1"/>
  <c r="D1150" i="1"/>
  <c r="G1150" i="1" s="1"/>
  <c r="C1150" i="1"/>
  <c r="H1149" i="1"/>
  <c r="G1149" i="1"/>
  <c r="D1149" i="1"/>
  <c r="C1149" i="1"/>
  <c r="H1148" i="1"/>
  <c r="D1148" i="1"/>
  <c r="G1148" i="1" s="1"/>
  <c r="C1148" i="1"/>
  <c r="H1147" i="1"/>
  <c r="D1147" i="1"/>
  <c r="G1147" i="1" s="1"/>
  <c r="C1147" i="1"/>
  <c r="H1146" i="1"/>
  <c r="G1146" i="1"/>
  <c r="D1146" i="1"/>
  <c r="C1146" i="1"/>
  <c r="H1145" i="1"/>
  <c r="D1145" i="1"/>
  <c r="G1145" i="1" s="1"/>
  <c r="C1145" i="1"/>
  <c r="H1144" i="1"/>
  <c r="D1144" i="1"/>
  <c r="G1144" i="1" s="1"/>
  <c r="C1144" i="1"/>
  <c r="H1143" i="1"/>
  <c r="D1143" i="1"/>
  <c r="G1143" i="1" s="1"/>
  <c r="C1143" i="1"/>
  <c r="G1142" i="1"/>
  <c r="D1142" i="1"/>
  <c r="H1142" i="1" s="1"/>
  <c r="C1142" i="1"/>
  <c r="D1141" i="1"/>
  <c r="H1141" i="1" s="1"/>
  <c r="C1141" i="1"/>
  <c r="H1139" i="1"/>
  <c r="G1139" i="1"/>
  <c r="D1139" i="1"/>
  <c r="C1139" i="1"/>
  <c r="H1138" i="1"/>
  <c r="G1138" i="1"/>
  <c r="D1138" i="1"/>
  <c r="C1138" i="1"/>
  <c r="H1137" i="1"/>
  <c r="D1137" i="1"/>
  <c r="G1137" i="1" s="1"/>
  <c r="C1137" i="1"/>
  <c r="H1136" i="1"/>
  <c r="D1136" i="1"/>
  <c r="G1136" i="1" s="1"/>
  <c r="C1136" i="1"/>
  <c r="D1135" i="1"/>
  <c r="H1135" i="1" s="1"/>
  <c r="C1135" i="1"/>
  <c r="H1134" i="1"/>
  <c r="G1134" i="1"/>
  <c r="D1134" i="1"/>
  <c r="C1134" i="1"/>
  <c r="H1133" i="1"/>
  <c r="G1133" i="1"/>
  <c r="D1133" i="1"/>
  <c r="C1133" i="1"/>
  <c r="D1132" i="1"/>
  <c r="H1132" i="1" s="1"/>
  <c r="C1132" i="1"/>
  <c r="H1131" i="1"/>
  <c r="D1131" i="1"/>
  <c r="G1131" i="1" s="1"/>
  <c r="C1131" i="1"/>
  <c r="H1130" i="1"/>
  <c r="D1130" i="1"/>
  <c r="G1130" i="1" s="1"/>
  <c r="C1130" i="1"/>
  <c r="H1129" i="1"/>
  <c r="D1129" i="1"/>
  <c r="G1129" i="1" s="1"/>
  <c r="C1129" i="1"/>
  <c r="H1128" i="1"/>
  <c r="D1128" i="1"/>
  <c r="G1128" i="1" s="1"/>
  <c r="C1128" i="1"/>
  <c r="H1127" i="1"/>
  <c r="G1127" i="1"/>
  <c r="D1127" i="1"/>
  <c r="C1127" i="1"/>
  <c r="H1126" i="1"/>
  <c r="G1126" i="1"/>
  <c r="D1126" i="1"/>
  <c r="C1126" i="1"/>
  <c r="G1125" i="1"/>
  <c r="D1125" i="1"/>
  <c r="H1125" i="1" s="1"/>
  <c r="C1125" i="1"/>
  <c r="C1124" i="1"/>
  <c r="H1123" i="1"/>
  <c r="G1123" i="1"/>
  <c r="D1123" i="1"/>
  <c r="C1123" i="1"/>
  <c r="H1122" i="1"/>
  <c r="G1122" i="1"/>
  <c r="D1122" i="1"/>
  <c r="C1122" i="1"/>
  <c r="H1121" i="1"/>
  <c r="D1121" i="1"/>
  <c r="G1121" i="1" s="1"/>
  <c r="C1121" i="1"/>
  <c r="H1120" i="1"/>
  <c r="G1120" i="1"/>
  <c r="D1120" i="1"/>
  <c r="C1120" i="1"/>
  <c r="H1119" i="1"/>
  <c r="G1119" i="1"/>
  <c r="D1119" i="1"/>
  <c r="C1119" i="1"/>
  <c r="H1118" i="1"/>
  <c r="G1118" i="1"/>
  <c r="D1118" i="1"/>
  <c r="C1118" i="1"/>
  <c r="D1117" i="1"/>
  <c r="H1117" i="1" s="1"/>
  <c r="C1117" i="1"/>
  <c r="H1116" i="1"/>
  <c r="D1116" i="1"/>
  <c r="G1116" i="1" s="1"/>
  <c r="C1116" i="1"/>
  <c r="H1115" i="1"/>
  <c r="G1115" i="1"/>
  <c r="D1115" i="1"/>
  <c r="C1115" i="1"/>
  <c r="H1114" i="1"/>
  <c r="G1114" i="1"/>
  <c r="D1114" i="1"/>
  <c r="C1114" i="1"/>
  <c r="H1113" i="1"/>
  <c r="D1113" i="1"/>
  <c r="G1113" i="1" s="1"/>
  <c r="C1113" i="1"/>
  <c r="C1112" i="1"/>
  <c r="H1111" i="1"/>
  <c r="D1111" i="1"/>
  <c r="G1111" i="1" s="1"/>
  <c r="C1111" i="1"/>
  <c r="H1110" i="1"/>
  <c r="D1110" i="1"/>
  <c r="G1110" i="1" s="1"/>
  <c r="C1110" i="1"/>
  <c r="D1109" i="1"/>
  <c r="H1109" i="1" s="1"/>
  <c r="C1109" i="1"/>
  <c r="H1108" i="1"/>
  <c r="G1108" i="1"/>
  <c r="D1108" i="1"/>
  <c r="C1108" i="1"/>
  <c r="H1107" i="1"/>
  <c r="G1107" i="1"/>
  <c r="D1107" i="1"/>
  <c r="C1107" i="1"/>
  <c r="H1106" i="1"/>
  <c r="D1106" i="1"/>
  <c r="G1106" i="1" s="1"/>
  <c r="C1106" i="1"/>
  <c r="H1105" i="1"/>
  <c r="G1105" i="1"/>
  <c r="D1105" i="1"/>
  <c r="C1105" i="1"/>
  <c r="H1104" i="1"/>
  <c r="G1104" i="1"/>
  <c r="D1104" i="1"/>
  <c r="C1104" i="1"/>
  <c r="H1103" i="1"/>
  <c r="G1103" i="1"/>
  <c r="D1103" i="1"/>
  <c r="C1103" i="1"/>
  <c r="H1102" i="1"/>
  <c r="G1102" i="1"/>
  <c r="D1102" i="1"/>
  <c r="C1102" i="1"/>
  <c r="H1101" i="1"/>
  <c r="G1101" i="1"/>
  <c r="D1101" i="1"/>
  <c r="C1101" i="1"/>
  <c r="D1100" i="1"/>
  <c r="H1100" i="1" s="1"/>
  <c r="C1100" i="1"/>
  <c r="H1099" i="1"/>
  <c r="G1099" i="1"/>
  <c r="D1099" i="1"/>
  <c r="C1099" i="1"/>
  <c r="H1098" i="1"/>
  <c r="D1098" i="1"/>
  <c r="G1098" i="1" s="1"/>
  <c r="C1098" i="1"/>
  <c r="H1097" i="1"/>
  <c r="G1097" i="1"/>
  <c r="D1097" i="1"/>
  <c r="C1097" i="1"/>
  <c r="H1096" i="1"/>
  <c r="G1096" i="1"/>
  <c r="D1096" i="1"/>
  <c r="C1096" i="1"/>
  <c r="H1095" i="1"/>
  <c r="G1095" i="1"/>
  <c r="D1095" i="1"/>
  <c r="C1095" i="1"/>
  <c r="D1094" i="1"/>
  <c r="H1094" i="1" s="1"/>
  <c r="C1094" i="1"/>
  <c r="H1092" i="1"/>
  <c r="G1092" i="1"/>
  <c r="D1092" i="1"/>
  <c r="C1092" i="1"/>
  <c r="D1091" i="1"/>
  <c r="H1091" i="1" s="1"/>
  <c r="C1091" i="1"/>
  <c r="H1090" i="1"/>
  <c r="G1090" i="1"/>
  <c r="D1090" i="1"/>
  <c r="C1090" i="1"/>
  <c r="H1089" i="1"/>
  <c r="D1089" i="1"/>
  <c r="G1089" i="1" s="1"/>
  <c r="C1089" i="1"/>
  <c r="G1088" i="1"/>
  <c r="D1088" i="1"/>
  <c r="H1088" i="1" s="1"/>
  <c r="C1088" i="1"/>
  <c r="D1087" i="1"/>
  <c r="G1087" i="1" s="1"/>
  <c r="C1087" i="1"/>
  <c r="H1086" i="1"/>
  <c r="G1086" i="1"/>
  <c r="D1086" i="1"/>
  <c r="C1086" i="1"/>
  <c r="D1085" i="1"/>
  <c r="H1085" i="1" s="1"/>
  <c r="C1085" i="1"/>
  <c r="H1084" i="1"/>
  <c r="G1084" i="1"/>
  <c r="D1084" i="1"/>
  <c r="C1084" i="1"/>
  <c r="H1083" i="1"/>
  <c r="G1083" i="1"/>
  <c r="D1083" i="1"/>
  <c r="C1083" i="1"/>
  <c r="H1082" i="1"/>
  <c r="G1082" i="1"/>
  <c r="D1082" i="1"/>
  <c r="C1082" i="1"/>
  <c r="H1081" i="1"/>
  <c r="D1081" i="1"/>
  <c r="G1081" i="1" s="1"/>
  <c r="C1081" i="1"/>
  <c r="H1080" i="1"/>
  <c r="G1080" i="1"/>
  <c r="D1080" i="1"/>
  <c r="C1080" i="1"/>
  <c r="H1079" i="1"/>
  <c r="D1079" i="1"/>
  <c r="G1079" i="1" s="1"/>
  <c r="C1079" i="1"/>
  <c r="H1078" i="1"/>
  <c r="G1078" i="1"/>
  <c r="D1078" i="1"/>
  <c r="C1078" i="1"/>
  <c r="H1077" i="1"/>
  <c r="D1077" i="1"/>
  <c r="G1077" i="1" s="1"/>
  <c r="C1077" i="1"/>
  <c r="D1076" i="1"/>
  <c r="G1076" i="1" s="1"/>
  <c r="C1076" i="1"/>
  <c r="D1073" i="1"/>
  <c r="C1073" i="1"/>
  <c r="G1073" i="1" s="1"/>
  <c r="H1072" i="1"/>
  <c r="D1072" i="1"/>
  <c r="G1072" i="1" s="1"/>
  <c r="C1072" i="1"/>
  <c r="H1071" i="1"/>
  <c r="D1071" i="1"/>
  <c r="G1071" i="1" s="1"/>
  <c r="C1071" i="1"/>
  <c r="H1070" i="1"/>
  <c r="D1070" i="1"/>
  <c r="G1070" i="1" s="1"/>
  <c r="C1070" i="1"/>
  <c r="D1069" i="1"/>
  <c r="G1069" i="1" s="1"/>
  <c r="C1069" i="1"/>
  <c r="D1068" i="1"/>
  <c r="G1068" i="1" s="1"/>
  <c r="C1068" i="1"/>
  <c r="D1067" i="1"/>
  <c r="G1067" i="1" s="1"/>
  <c r="C1067" i="1"/>
  <c r="H1066" i="1"/>
  <c r="D1066" i="1"/>
  <c r="G1066" i="1" s="1"/>
  <c r="C1066" i="1"/>
  <c r="H1065" i="1"/>
  <c r="D1065" i="1"/>
  <c r="G1065" i="1" s="1"/>
  <c r="C1065" i="1"/>
  <c r="H1064" i="1"/>
  <c r="D1064" i="1"/>
  <c r="G1064" i="1" s="1"/>
  <c r="C1064" i="1"/>
  <c r="H1063" i="1"/>
  <c r="D1063" i="1"/>
  <c r="G1063" i="1" s="1"/>
  <c r="C1063" i="1"/>
  <c r="H1062" i="1"/>
  <c r="G1062" i="1"/>
  <c r="D1062" i="1"/>
  <c r="C1062" i="1"/>
  <c r="D1061" i="1"/>
  <c r="G1061" i="1" s="1"/>
  <c r="C1061" i="1"/>
  <c r="D1060" i="1"/>
  <c r="G1060" i="1" s="1"/>
  <c r="C1060" i="1"/>
  <c r="H1059" i="1"/>
  <c r="D1059" i="1"/>
  <c r="G1059" i="1" s="1"/>
  <c r="C1059" i="1"/>
  <c r="H1058" i="1"/>
  <c r="D1058" i="1"/>
  <c r="G1058" i="1" s="1"/>
  <c r="C1058" i="1"/>
  <c r="D1057" i="1"/>
  <c r="G1057" i="1" s="1"/>
  <c r="C1057" i="1"/>
  <c r="H1056" i="1"/>
  <c r="D1056" i="1"/>
  <c r="G1056" i="1" s="1"/>
  <c r="C1056" i="1"/>
  <c r="D1055" i="1"/>
  <c r="G1055" i="1" s="1"/>
  <c r="C1055" i="1"/>
  <c r="H1054" i="1"/>
  <c r="D1054" i="1"/>
  <c r="G1054" i="1" s="1"/>
  <c r="C1054" i="1"/>
  <c r="D1053" i="1"/>
  <c r="G1053" i="1" s="1"/>
  <c r="C1053" i="1"/>
  <c r="D1052" i="1"/>
  <c r="G1052" i="1" s="1"/>
  <c r="C1052" i="1"/>
  <c r="D1051" i="1"/>
  <c r="G1051" i="1" s="1"/>
  <c r="C1051" i="1"/>
  <c r="D1050" i="1"/>
  <c r="G1050" i="1" s="1"/>
  <c r="C1050" i="1"/>
  <c r="G1049" i="1"/>
  <c r="D1049" i="1"/>
  <c r="H1049" i="1" s="1"/>
  <c r="C1049" i="1"/>
  <c r="H1048" i="1"/>
  <c r="D1048" i="1"/>
  <c r="G1048" i="1" s="1"/>
  <c r="C1048" i="1"/>
  <c r="H1047" i="1"/>
  <c r="D1047" i="1"/>
  <c r="G1047" i="1" s="1"/>
  <c r="C1047" i="1"/>
  <c r="H1046" i="1"/>
  <c r="D1046" i="1"/>
  <c r="G1046" i="1" s="1"/>
  <c r="C1046" i="1"/>
  <c r="D1045" i="1"/>
  <c r="G1045" i="1" s="1"/>
  <c r="C1045" i="1"/>
  <c r="D1044" i="1"/>
  <c r="G1044" i="1" s="1"/>
  <c r="C1044" i="1"/>
  <c r="D1043" i="1"/>
  <c r="G1043" i="1" s="1"/>
  <c r="C1043" i="1"/>
  <c r="H1042" i="1"/>
  <c r="D1042" i="1"/>
  <c r="G1042" i="1" s="1"/>
  <c r="C1042" i="1"/>
  <c r="H1041" i="1"/>
  <c r="D1041" i="1"/>
  <c r="G1041" i="1" s="1"/>
  <c r="C1041" i="1"/>
  <c r="D1040" i="1"/>
  <c r="G1040" i="1" s="1"/>
  <c r="C1040" i="1"/>
  <c r="H1039" i="1"/>
  <c r="D1039" i="1"/>
  <c r="G1039" i="1" s="1"/>
  <c r="C1039" i="1"/>
  <c r="G1038" i="1"/>
  <c r="D1038" i="1"/>
  <c r="H1038" i="1" s="1"/>
  <c r="C1038" i="1"/>
  <c r="D1037" i="1"/>
  <c r="H1037" i="1" s="1"/>
  <c r="C1037" i="1"/>
  <c r="H1036" i="1"/>
  <c r="G1036" i="1"/>
  <c r="D1036" i="1"/>
  <c r="C1036" i="1"/>
  <c r="H1035" i="1"/>
  <c r="D1035" i="1"/>
  <c r="G1035" i="1" s="1"/>
  <c r="C1035" i="1"/>
  <c r="D1034" i="1"/>
  <c r="G1034" i="1" s="1"/>
  <c r="C1034" i="1"/>
  <c r="H1033" i="1"/>
  <c r="D1033" i="1"/>
  <c r="G1033" i="1" s="1"/>
  <c r="C1033" i="1"/>
  <c r="D1032" i="1"/>
  <c r="H1032" i="1" s="1"/>
  <c r="C1032" i="1"/>
  <c r="G1031" i="1"/>
  <c r="D1031" i="1"/>
  <c r="H1031" i="1" s="1"/>
  <c r="C1031" i="1"/>
  <c r="H1030" i="1"/>
  <c r="D1030" i="1"/>
  <c r="G1030" i="1" s="1"/>
  <c r="C1030" i="1"/>
  <c r="H1029" i="1"/>
  <c r="G1029" i="1"/>
  <c r="D1029" i="1"/>
  <c r="C1029" i="1"/>
  <c r="D1028" i="1"/>
  <c r="H1028" i="1" s="1"/>
  <c r="C1028" i="1"/>
  <c r="H1027" i="1"/>
  <c r="G1027" i="1"/>
  <c r="D1027" i="1"/>
  <c r="C1027" i="1"/>
  <c r="G1026" i="1"/>
  <c r="D1026" i="1"/>
  <c r="H1026" i="1" s="1"/>
  <c r="C1026" i="1"/>
  <c r="H1025" i="1"/>
  <c r="G1025" i="1"/>
  <c r="D1025" i="1"/>
  <c r="C1025" i="1"/>
  <c r="D1024" i="1"/>
  <c r="H1024" i="1" s="1"/>
  <c r="C1024" i="1"/>
  <c r="H1023" i="1"/>
  <c r="D1023" i="1"/>
  <c r="G1023" i="1" s="1"/>
  <c r="C1023" i="1"/>
  <c r="D1022" i="1"/>
  <c r="H1022" i="1" s="1"/>
  <c r="C1022" i="1"/>
  <c r="H1021" i="1"/>
  <c r="G1021" i="1"/>
  <c r="D1021" i="1"/>
  <c r="C1021" i="1"/>
  <c r="H1020" i="1"/>
  <c r="G1020" i="1"/>
  <c r="D1020" i="1"/>
  <c r="C1020" i="1"/>
  <c r="D1019" i="1"/>
  <c r="G1019" i="1" s="1"/>
  <c r="C1019" i="1"/>
  <c r="D1018" i="1"/>
  <c r="G1018" i="1" s="1"/>
  <c r="C1018" i="1"/>
  <c r="C1017" i="1"/>
  <c r="H1016" i="1"/>
  <c r="D1016" i="1"/>
  <c r="G1016" i="1" s="1"/>
  <c r="C1016" i="1"/>
  <c r="H1015" i="1"/>
  <c r="D1015" i="1"/>
  <c r="G1015" i="1" s="1"/>
  <c r="C1015" i="1"/>
  <c r="G1014"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D806" i="1"/>
  <c r="C806" i="1"/>
  <c r="H806" i="1" s="1"/>
  <c r="H805" i="1"/>
  <c r="G805" i="1"/>
  <c r="D805" i="1"/>
  <c r="C805" i="1"/>
  <c r="H804" i="1"/>
  <c r="G804" i="1"/>
  <c r="D804" i="1"/>
  <c r="C804" i="1"/>
  <c r="H803" i="1"/>
  <c r="G803" i="1"/>
  <c r="D803" i="1"/>
  <c r="C803" i="1"/>
  <c r="H802" i="1"/>
  <c r="G802" i="1"/>
  <c r="D802" i="1"/>
  <c r="C802" i="1"/>
  <c r="G801" i="1"/>
  <c r="D801" i="1"/>
  <c r="C801" i="1"/>
  <c r="H801" i="1" s="1"/>
  <c r="G800" i="1"/>
  <c r="D800" i="1"/>
  <c r="C800" i="1"/>
  <c r="H800" i="1" s="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D726" i="1"/>
  <c r="G726" i="1" s="1"/>
  <c r="C726" i="1"/>
  <c r="D725" i="1"/>
  <c r="H725" i="1" s="1"/>
  <c r="C725" i="1"/>
  <c r="H724" i="1"/>
  <c r="D724" i="1"/>
  <c r="C724" i="1"/>
  <c r="G724" i="1" s="1"/>
  <c r="D723" i="1"/>
  <c r="C723" i="1"/>
  <c r="H723" i="1" s="1"/>
  <c r="H722" i="1"/>
  <c r="G722" i="1"/>
  <c r="D722" i="1"/>
  <c r="C722" i="1"/>
  <c r="H721" i="1"/>
  <c r="G721" i="1"/>
  <c r="D721" i="1"/>
  <c r="C721" i="1"/>
  <c r="H720" i="1"/>
  <c r="G720" i="1"/>
  <c r="D720" i="1"/>
  <c r="C720" i="1"/>
  <c r="H719" i="1"/>
  <c r="G719" i="1"/>
  <c r="D719" i="1"/>
  <c r="C719" i="1"/>
  <c r="H718" i="1"/>
  <c r="G718" i="1"/>
  <c r="D718" i="1"/>
  <c r="C718" i="1"/>
  <c r="D717" i="1"/>
  <c r="G717" i="1" s="1"/>
  <c r="C717" i="1"/>
  <c r="D716" i="1"/>
  <c r="C716" i="1"/>
  <c r="G716" i="1" s="1"/>
  <c r="D715" i="1"/>
  <c r="C715" i="1"/>
  <c r="G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G707" i="1" s="1"/>
  <c r="D706" i="1"/>
  <c r="C706" i="1"/>
  <c r="G706" i="1" s="1"/>
  <c r="D705" i="1"/>
  <c r="C705" i="1"/>
  <c r="G705" i="1" s="1"/>
  <c r="D704" i="1"/>
  <c r="C704" i="1"/>
  <c r="G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G679" i="1" s="1"/>
  <c r="C679" i="1"/>
  <c r="D678" i="1"/>
  <c r="H678" i="1" s="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G661" i="1"/>
  <c r="D661" i="1"/>
  <c r="C661" i="1"/>
  <c r="H661" i="1" s="1"/>
  <c r="H660" i="1"/>
  <c r="G660" i="1"/>
  <c r="D660" i="1"/>
  <c r="C660" i="1"/>
  <c r="G659" i="1"/>
  <c r="D659" i="1"/>
  <c r="C659" i="1"/>
  <c r="H659" i="1" s="1"/>
  <c r="H658" i="1"/>
  <c r="G658" i="1"/>
  <c r="D658" i="1"/>
  <c r="C658" i="1"/>
  <c r="D657" i="1"/>
  <c r="C657" i="1"/>
  <c r="G657" i="1" s="1"/>
  <c r="D656" i="1"/>
  <c r="C656" i="1"/>
  <c r="H656" i="1" s="1"/>
  <c r="H655" i="1"/>
  <c r="G655" i="1"/>
  <c r="D655" i="1"/>
  <c r="C655" i="1"/>
  <c r="H654" i="1"/>
  <c r="G654" i="1"/>
  <c r="D654" i="1"/>
  <c r="C654" i="1"/>
  <c r="D653" i="1"/>
  <c r="G653" i="1" s="1"/>
  <c r="C653" i="1"/>
  <c r="D652" i="1"/>
  <c r="G652" i="1" s="1"/>
  <c r="C652" i="1"/>
  <c r="D651" i="1"/>
  <c r="G651" i="1" s="1"/>
  <c r="C651" i="1"/>
  <c r="H650" i="1"/>
  <c r="G650" i="1"/>
  <c r="D650" i="1"/>
  <c r="C650" i="1"/>
  <c r="D649" i="1"/>
  <c r="G649" i="1" s="1"/>
  <c r="C649" i="1"/>
  <c r="H648" i="1"/>
  <c r="D648" i="1"/>
  <c r="G648" i="1" s="1"/>
  <c r="C648" i="1"/>
  <c r="H647" i="1"/>
  <c r="D647" i="1"/>
  <c r="G647" i="1" s="1"/>
  <c r="C647" i="1"/>
  <c r="D646" i="1"/>
  <c r="G646" i="1" s="1"/>
  <c r="C646" i="1"/>
  <c r="D645" i="1"/>
  <c r="G645" i="1" s="1"/>
  <c r="C645" i="1"/>
  <c r="C642" i="1"/>
  <c r="C641" i="1"/>
  <c r="D636" i="1"/>
  <c r="G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H422" i="1"/>
  <c r="D422" i="1"/>
  <c r="G422" i="1" s="1"/>
  <c r="C422" i="1"/>
  <c r="D421" i="1"/>
  <c r="G421" i="1" s="1"/>
  <c r="C421" i="1"/>
  <c r="G416" i="1"/>
  <c r="D416" i="1"/>
  <c r="H416" i="1" s="1"/>
  <c r="C416" i="1"/>
  <c r="D415" i="1"/>
  <c r="H415" i="1" s="1"/>
  <c r="C415" i="1"/>
  <c r="H414" i="1"/>
  <c r="D414" i="1"/>
  <c r="G414" i="1" s="1"/>
  <c r="C414" i="1"/>
  <c r="H411" i="1"/>
  <c r="G411" i="1"/>
  <c r="D411" i="1"/>
  <c r="C411" i="1"/>
  <c r="H410" i="1"/>
  <c r="G410" i="1"/>
  <c r="D410" i="1"/>
  <c r="C410" i="1"/>
  <c r="H409" i="1"/>
  <c r="G409" i="1"/>
  <c r="D409" i="1"/>
  <c r="C409" i="1"/>
  <c r="D408" i="1"/>
  <c r="G408" i="1" s="1"/>
  <c r="C408"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D384" i="1"/>
  <c r="G384" i="1" s="1"/>
  <c r="C384" i="1"/>
  <c r="D383" i="1"/>
  <c r="G383" i="1" s="1"/>
  <c r="C383" i="1"/>
  <c r="H382" i="1"/>
  <c r="G382" i="1"/>
  <c r="D382" i="1"/>
  <c r="C382" i="1"/>
  <c r="H381" i="1"/>
  <c r="G381" i="1"/>
  <c r="D381" i="1"/>
  <c r="C381" i="1"/>
  <c r="H380" i="1"/>
  <c r="G380" i="1"/>
  <c r="D380" i="1"/>
  <c r="C380" i="1"/>
  <c r="H379" i="1"/>
  <c r="G379" i="1"/>
  <c r="D379" i="1"/>
  <c r="C379" i="1"/>
  <c r="H378" i="1"/>
  <c r="G378" i="1"/>
  <c r="D378" i="1"/>
  <c r="C378" i="1"/>
  <c r="D377" i="1"/>
  <c r="G377" i="1" s="1"/>
  <c r="C377" i="1"/>
  <c r="H376" i="1"/>
  <c r="G376" i="1"/>
  <c r="D376" i="1"/>
  <c r="C376"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D316" i="1"/>
  <c r="H316" i="1" s="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G302" i="1" s="1"/>
  <c r="C302" i="1"/>
  <c r="D301" i="1"/>
  <c r="G301" i="1" s="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D267" i="1"/>
  <c r="G267" i="1" s="1"/>
  <c r="C267" i="1"/>
  <c r="H266" i="1"/>
  <c r="G266" i="1"/>
  <c r="D266" i="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C240" i="1"/>
  <c r="H240" i="1" s="1"/>
  <c r="D239" i="1"/>
  <c r="C239" i="1"/>
  <c r="H239" i="1" s="1"/>
  <c r="D238" i="1"/>
  <c r="C238" i="1"/>
  <c r="H238"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D190" i="1"/>
  <c r="H190" i="1" s="1"/>
  <c r="C190" i="1"/>
  <c r="D189" i="1"/>
  <c r="C189" i="1"/>
  <c r="H189" i="1" s="1"/>
  <c r="D188" i="1"/>
  <c r="C188" i="1"/>
  <c r="H188" i="1" s="1"/>
  <c r="H187" i="1"/>
  <c r="G187" i="1"/>
  <c r="D187" i="1"/>
  <c r="C187" i="1"/>
  <c r="D186" i="1"/>
  <c r="C186" i="1"/>
  <c r="H186" i="1" s="1"/>
  <c r="D185" i="1"/>
  <c r="C185" i="1"/>
  <c r="H185" i="1" s="1"/>
  <c r="H184" i="1"/>
  <c r="G184" i="1"/>
  <c r="D184" i="1"/>
  <c r="C184" i="1"/>
  <c r="H183" i="1"/>
  <c r="G183" i="1"/>
  <c r="D183" i="1"/>
  <c r="C183" i="1"/>
  <c r="H182" i="1"/>
  <c r="G182" i="1"/>
  <c r="D182" i="1"/>
  <c r="C182" i="1"/>
  <c r="H181" i="1"/>
  <c r="G181" i="1"/>
  <c r="D181" i="1"/>
  <c r="C181" i="1"/>
  <c r="H180" i="1"/>
  <c r="G180" i="1"/>
  <c r="D180" i="1"/>
  <c r="C180" i="1"/>
  <c r="H179" i="1"/>
  <c r="G179" i="1"/>
  <c r="D179" i="1"/>
  <c r="C179" i="1"/>
  <c r="D178" i="1"/>
  <c r="G178" i="1" s="1"/>
  <c r="C178" i="1"/>
  <c r="H177" i="1"/>
  <c r="G177" i="1"/>
  <c r="D177" i="1"/>
  <c r="C177" i="1"/>
  <c r="D176" i="1"/>
  <c r="G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H168" i="1"/>
  <c r="D168" i="1"/>
  <c r="G168" i="1" s="1"/>
  <c r="C168" i="1"/>
  <c r="D167" i="1"/>
  <c r="H167" i="1" s="1"/>
  <c r="C167" i="1"/>
  <c r="D166" i="1"/>
  <c r="H166" i="1" s="1"/>
  <c r="C166" i="1"/>
  <c r="H165" i="1"/>
  <c r="G165" i="1"/>
  <c r="D165" i="1"/>
  <c r="C165" i="1"/>
  <c r="G164" i="1"/>
  <c r="D164" i="1"/>
  <c r="H164" i="1" s="1"/>
  <c r="C164" i="1"/>
  <c r="H163" i="1"/>
  <c r="G163" i="1"/>
  <c r="D163" i="1"/>
  <c r="C163" i="1"/>
  <c r="H162" i="1"/>
  <c r="G162" i="1"/>
  <c r="D162" i="1"/>
  <c r="C162" i="1"/>
  <c r="H161" i="1"/>
  <c r="G161" i="1"/>
  <c r="D161" i="1"/>
  <c r="C161" i="1"/>
  <c r="H159" i="1"/>
  <c r="G159" i="1"/>
  <c r="D159" i="1"/>
  <c r="C159" i="1"/>
  <c r="D158" i="1"/>
  <c r="H158" i="1" s="1"/>
  <c r="C158" i="1"/>
  <c r="H157" i="1"/>
  <c r="G157" i="1"/>
  <c r="D157" i="1"/>
  <c r="C157" i="1"/>
  <c r="D156" i="1"/>
  <c r="H156" i="1" s="1"/>
  <c r="C156" i="1"/>
  <c r="H155" i="1"/>
  <c r="G155" i="1"/>
  <c r="D155" i="1"/>
  <c r="C155" i="1"/>
  <c r="H154" i="1"/>
  <c r="D154" i="1"/>
  <c r="G154" i="1" s="1"/>
  <c r="C154" i="1"/>
  <c r="H153" i="1"/>
  <c r="D153" i="1"/>
  <c r="G153" i="1" s="1"/>
  <c r="C153" i="1"/>
  <c r="H152" i="1"/>
  <c r="G152" i="1"/>
  <c r="D152" i="1"/>
  <c r="C152"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D123" i="1"/>
  <c r="H123" i="1" s="1"/>
  <c r="C123" i="1"/>
  <c r="D122" i="1"/>
  <c r="H122" i="1" s="1"/>
  <c r="C122" i="1"/>
  <c r="D120" i="1"/>
  <c r="C120" i="1"/>
  <c r="H120"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H79" i="1" s="1"/>
  <c r="C79"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H65" i="1"/>
  <c r="G65" i="1"/>
  <c r="D65" i="1"/>
  <c r="C65" i="1"/>
  <c r="H64" i="1"/>
  <c r="G64" i="1"/>
  <c r="D64" i="1"/>
  <c r="C64" i="1"/>
  <c r="D63" i="1"/>
  <c r="C63" i="1"/>
  <c r="G63" i="1" s="1"/>
  <c r="H62" i="1"/>
  <c r="G62" i="1"/>
  <c r="D62" i="1"/>
  <c r="C62" i="1"/>
  <c r="H61" i="1"/>
  <c r="G61" i="1"/>
  <c r="D61" i="1"/>
  <c r="C61" i="1"/>
  <c r="D60" i="1"/>
  <c r="C60" i="1"/>
  <c r="G60" i="1" s="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22" i="1" l="1"/>
  <c r="G848" i="1"/>
  <c r="E57" i="9"/>
  <c r="B57" i="9" s="1"/>
  <c r="F244" i="9"/>
  <c r="B244" i="9" s="1"/>
  <c r="G727" i="1"/>
  <c r="G725" i="1"/>
  <c r="H717" i="1"/>
  <c r="H679" i="1"/>
  <c r="G678" i="1"/>
  <c r="H653" i="1"/>
  <c r="H652" i="1"/>
  <c r="E296" i="9"/>
  <c r="B296" i="9" s="1"/>
  <c r="E25" i="9"/>
  <c r="B25" i="9" s="1"/>
  <c r="H651" i="1"/>
  <c r="H646" i="1"/>
  <c r="H649" i="1"/>
  <c r="H636" i="1"/>
  <c r="H645" i="1"/>
  <c r="G415" i="1"/>
  <c r="H421" i="1"/>
  <c r="H407" i="1"/>
  <c r="H408" i="1"/>
  <c r="F412" i="4"/>
  <c r="H388" i="1"/>
  <c r="H389" i="1"/>
  <c r="F393" i="4"/>
  <c r="H383" i="1"/>
  <c r="H384" i="1"/>
  <c r="H377" i="1"/>
  <c r="G374" i="1"/>
  <c r="E373" i="4"/>
  <c r="D368" i="1" s="1"/>
  <c r="H375" i="1"/>
  <c r="E308" i="4"/>
  <c r="G316" i="1"/>
  <c r="G317" i="1"/>
  <c r="G318" i="1"/>
  <c r="H302" i="1"/>
  <c r="H301" i="1"/>
  <c r="G300" i="1"/>
  <c r="G423" i="1"/>
  <c r="E647" i="4"/>
  <c r="D641" i="1" s="1"/>
  <c r="G270" i="1"/>
  <c r="G272" i="1"/>
  <c r="E273" i="4"/>
  <c r="D269" i="1" s="1"/>
  <c r="F274" i="4"/>
  <c r="H265" i="1"/>
  <c r="H267" i="1"/>
  <c r="E262" i="4"/>
  <c r="D258" i="1" s="1"/>
  <c r="G190" i="1"/>
  <c r="E53" i="9"/>
  <c r="B53" i="9" s="1"/>
  <c r="B240" i="9"/>
  <c r="E52" i="9"/>
  <c r="B52" i="9" s="1"/>
  <c r="H178" i="1"/>
  <c r="H176" i="1"/>
  <c r="G174" i="1"/>
  <c r="G175" i="1"/>
  <c r="G173" i="1"/>
  <c r="G171" i="1"/>
  <c r="G170" i="1"/>
  <c r="G169" i="1"/>
  <c r="F170" i="4"/>
  <c r="G166" i="1"/>
  <c r="G167" i="1"/>
  <c r="E164" i="4"/>
  <c r="D160" i="1" s="1"/>
  <c r="G156" i="1"/>
  <c r="G158" i="1"/>
  <c r="F160" i="4"/>
  <c r="E153" i="4"/>
  <c r="D149" i="1" s="1"/>
  <c r="E48" i="9"/>
  <c r="B48" i="9" s="1"/>
  <c r="F154" i="4"/>
  <c r="H150" i="1"/>
  <c r="H151" i="1"/>
  <c r="H133" i="1"/>
  <c r="F134" i="4"/>
  <c r="G130" i="1"/>
  <c r="G131" i="1"/>
  <c r="G132" i="1"/>
  <c r="F135" i="4"/>
  <c r="G125" i="1"/>
  <c r="G126" i="1"/>
  <c r="G124" i="1"/>
  <c r="G122" i="1"/>
  <c r="G123" i="1"/>
  <c r="E46" i="9"/>
  <c r="B46" i="9" s="1"/>
  <c r="F112" i="4"/>
  <c r="H81" i="1"/>
  <c r="E82" i="4"/>
  <c r="D78" i="1" s="1"/>
  <c r="G78" i="1" s="1"/>
  <c r="G79" i="1"/>
  <c r="F77" i="4"/>
  <c r="G73" i="1"/>
  <c r="G76" i="1"/>
  <c r="E49" i="4"/>
  <c r="D45" i="1" s="1"/>
  <c r="E36" i="9"/>
  <c r="B36" i="9" s="1"/>
  <c r="C1540" i="1"/>
  <c r="F236" i="9"/>
  <c r="B236" i="9" s="1"/>
  <c r="G737" i="1"/>
  <c r="G807" i="1"/>
  <c r="G806" i="1"/>
  <c r="G799" i="1"/>
  <c r="G736" i="1"/>
  <c r="G723" i="1"/>
  <c r="H716" i="1"/>
  <c r="H715" i="1"/>
  <c r="H707" i="1"/>
  <c r="H706" i="1"/>
  <c r="H705" i="1"/>
  <c r="B233" i="9"/>
  <c r="F233" i="9"/>
  <c r="H704" i="1"/>
  <c r="B232" i="9"/>
  <c r="H657" i="1"/>
  <c r="F229" i="9"/>
  <c r="B229" i="9" s="1"/>
  <c r="G656" i="1"/>
  <c r="D230" i="4"/>
  <c r="C226" i="1" s="1"/>
  <c r="G240" i="1"/>
  <c r="G238" i="1"/>
  <c r="G239" i="1"/>
  <c r="G189" i="1"/>
  <c r="G188" i="1"/>
  <c r="G185" i="1"/>
  <c r="G186" i="1"/>
  <c r="G120" i="1"/>
  <c r="H60" i="1"/>
  <c r="H63" i="1"/>
  <c r="H1603" i="1"/>
  <c r="G1681" i="1"/>
  <c r="H1606" i="1"/>
  <c r="G1593" i="1"/>
  <c r="G1601" i="1"/>
  <c r="G1595" i="1"/>
  <c r="G1598" i="1"/>
  <c r="G1597" i="1"/>
  <c r="D6" i="8"/>
  <c r="C1583" i="1" s="1"/>
  <c r="G1583" i="1" s="1"/>
  <c r="H1619" i="1"/>
  <c r="H1614" i="1"/>
  <c r="H1594" i="1"/>
  <c r="H1602" i="1"/>
  <c r="C1604" i="1"/>
  <c r="H1604" i="1" s="1"/>
  <c r="G1609" i="1"/>
  <c r="G1589" i="1"/>
  <c r="G1607" i="1"/>
  <c r="G1587" i="1"/>
  <c r="G1605" i="1"/>
  <c r="G1586" i="1"/>
  <c r="G1585" i="1"/>
  <c r="I34" i="3"/>
  <c r="D1555" i="1"/>
  <c r="G1556" i="1"/>
  <c r="H1558" i="1"/>
  <c r="E5" i="7"/>
  <c r="I33" i="3" s="1"/>
  <c r="D5" i="7"/>
  <c r="H34" i="3"/>
  <c r="C1555" i="1"/>
  <c r="G1022" i="1"/>
  <c r="E31" i="9"/>
  <c r="B31" i="9" s="1"/>
  <c r="E327" i="9"/>
  <c r="B327" i="9" s="1"/>
  <c r="E37" i="9"/>
  <c r="B37" i="9" s="1"/>
  <c r="E322" i="9"/>
  <c r="B322" i="9" s="1"/>
  <c r="E326" i="9"/>
  <c r="B326" i="9" s="1"/>
  <c r="G1340" i="1"/>
  <c r="H1200" i="1"/>
  <c r="G1398" i="1"/>
  <c r="H1397" i="1"/>
  <c r="G1395" i="1"/>
  <c r="G1393" i="1"/>
  <c r="E335" i="9"/>
  <c r="B335" i="9" s="1"/>
  <c r="H1390" i="1"/>
  <c r="H1389" i="1"/>
  <c r="H1385" i="1"/>
  <c r="G1384" i="1"/>
  <c r="H1371" i="1"/>
  <c r="E340" i="9"/>
  <c r="B340" i="9" s="1"/>
  <c r="G1350" i="1"/>
  <c r="G1337" i="1"/>
  <c r="G1334" i="1"/>
  <c r="E311" i="9"/>
  <c r="B311" i="9" s="1"/>
  <c r="H1325" i="1"/>
  <c r="G1323" i="1"/>
  <c r="H1322" i="1"/>
  <c r="G1321" i="1"/>
  <c r="G1320" i="1"/>
  <c r="G1315" i="1"/>
  <c r="E307" i="9"/>
  <c r="B307" i="9" s="1"/>
  <c r="H1309" i="1"/>
  <c r="G1310" i="1"/>
  <c r="H1307" i="1"/>
  <c r="G1307" i="1"/>
  <c r="G1301" i="1"/>
  <c r="G1302" i="1"/>
  <c r="E296" i="5"/>
  <c r="D1300" i="1" s="1"/>
  <c r="G1296" i="1"/>
  <c r="C1295" i="1"/>
  <c r="H1292" i="1"/>
  <c r="G1291" i="1"/>
  <c r="G1290" i="1"/>
  <c r="G1281" i="1"/>
  <c r="G1278" i="1"/>
  <c r="G1286" i="1"/>
  <c r="H1278" i="1"/>
  <c r="H1281" i="1"/>
  <c r="H1275" i="1"/>
  <c r="H1274" i="1"/>
  <c r="H1272" i="1"/>
  <c r="G1270" i="1"/>
  <c r="G1268" i="1"/>
  <c r="H1268" i="1"/>
  <c r="H1264" i="1"/>
  <c r="G1260" i="1"/>
  <c r="G1263" i="1"/>
  <c r="E255" i="5"/>
  <c r="H1252" i="1"/>
  <c r="H1253" i="1"/>
  <c r="E333" i="9"/>
  <c r="B333" i="9" s="1"/>
  <c r="H1248" i="1"/>
  <c r="E329" i="9"/>
  <c r="B329" i="9" s="1"/>
  <c r="E219" i="5"/>
  <c r="D1223" i="1" s="1"/>
  <c r="G1241" i="1"/>
  <c r="G1242" i="1"/>
  <c r="G1240" i="1"/>
  <c r="G1237" i="1"/>
  <c r="G1234" i="1"/>
  <c r="D1224" i="1"/>
  <c r="G1224" i="1" s="1"/>
  <c r="G1232" i="1"/>
  <c r="E324" i="9"/>
  <c r="B324" i="9" s="1"/>
  <c r="H1226" i="1"/>
  <c r="E321" i="9"/>
  <c r="B321" i="9" s="1"/>
  <c r="E320" i="9"/>
  <c r="B320" i="9" s="1"/>
  <c r="G1222" i="1"/>
  <c r="G1220" i="1"/>
  <c r="G1219" i="1"/>
  <c r="G1215" i="1"/>
  <c r="G1216" i="1"/>
  <c r="G1214" i="1"/>
  <c r="G1213" i="1"/>
  <c r="G1212" i="1"/>
  <c r="D1208" i="1"/>
  <c r="H1208" i="1" s="1"/>
  <c r="G1210" i="1"/>
  <c r="G1208" i="1"/>
  <c r="G1209" i="1"/>
  <c r="H1204" i="1"/>
  <c r="H1201" i="1"/>
  <c r="G1203" i="1"/>
  <c r="G1201" i="1"/>
  <c r="F197" i="5"/>
  <c r="H1202" i="1"/>
  <c r="E337" i="9"/>
  <c r="B337" i="9" s="1"/>
  <c r="G1202" i="1"/>
  <c r="G1197" i="1"/>
  <c r="G1196" i="1"/>
  <c r="G1195" i="1"/>
  <c r="G1194" i="1"/>
  <c r="H1190" i="1"/>
  <c r="H1191" i="1"/>
  <c r="D178" i="5"/>
  <c r="C1182" i="1" s="1"/>
  <c r="G1182" i="1" s="1"/>
  <c r="H1199" i="1"/>
  <c r="H1196" i="1"/>
  <c r="H1195" i="1"/>
  <c r="H1194" i="1"/>
  <c r="H1192" i="1"/>
  <c r="G1190" i="1"/>
  <c r="G1191" i="1"/>
  <c r="G1189" i="1"/>
  <c r="H1185" i="1"/>
  <c r="G1187" i="1"/>
  <c r="G1186" i="1"/>
  <c r="G1184" i="1"/>
  <c r="G1179" i="1"/>
  <c r="G1176" i="1"/>
  <c r="G1177" i="1"/>
  <c r="G1175" i="1"/>
  <c r="G1174" i="1"/>
  <c r="G1172" i="1"/>
  <c r="G1170" i="1"/>
  <c r="G1171" i="1"/>
  <c r="G1169" i="1"/>
  <c r="E313" i="9"/>
  <c r="B313" i="9" s="1"/>
  <c r="G1167" i="1"/>
  <c r="E312" i="9"/>
  <c r="B312" i="9" s="1"/>
  <c r="D1155" i="1"/>
  <c r="G1141" i="1"/>
  <c r="G1132" i="1"/>
  <c r="G1135" i="1"/>
  <c r="H1124" i="1"/>
  <c r="G1124" i="1"/>
  <c r="G1117" i="1"/>
  <c r="G1112" i="1"/>
  <c r="G1109" i="1"/>
  <c r="G1100" i="1"/>
  <c r="G1094" i="1"/>
  <c r="G1091" i="1"/>
  <c r="F82" i="5"/>
  <c r="H1087" i="1"/>
  <c r="G1085" i="1"/>
  <c r="H1076" i="1"/>
  <c r="H1073" i="1"/>
  <c r="H1068" i="1"/>
  <c r="H1069" i="1"/>
  <c r="H1067" i="1"/>
  <c r="H1061" i="1"/>
  <c r="H1060" i="1"/>
  <c r="H1057" i="1"/>
  <c r="H1055" i="1"/>
  <c r="H1050" i="1"/>
  <c r="H1053" i="1"/>
  <c r="H1052" i="1"/>
  <c r="H1051" i="1"/>
  <c r="H1045" i="1"/>
  <c r="H1044" i="1"/>
  <c r="H1043" i="1"/>
  <c r="H1040" i="1"/>
  <c r="H1034" i="1"/>
  <c r="G1037" i="1"/>
  <c r="G1032" i="1"/>
  <c r="G1028" i="1"/>
  <c r="G1024" i="1"/>
  <c r="E12" i="5"/>
  <c r="D1017" i="1" s="1"/>
  <c r="H1017" i="1" s="1"/>
  <c r="H1018" i="1"/>
  <c r="H1019" i="1"/>
  <c r="F13" i="5"/>
  <c r="G1013" i="1"/>
  <c r="G226" i="1"/>
  <c r="H226" i="1"/>
  <c r="G578" i="1"/>
  <c r="H578" i="1"/>
  <c r="H78" i="1"/>
  <c r="H642" i="1"/>
  <c r="G642" i="1"/>
  <c r="H1592" i="1"/>
  <c r="G1592" i="1"/>
  <c r="H1648" i="1"/>
  <c r="G1648" i="1"/>
  <c r="J1542" i="1"/>
  <c r="J1544" i="1"/>
  <c r="J1546" i="1"/>
  <c r="G1548" i="1"/>
  <c r="G1550" i="1"/>
  <c r="I1550" i="1" s="1"/>
  <c r="G1552" i="1"/>
  <c r="G1565" i="1"/>
  <c r="G1567" i="1"/>
  <c r="G1569" i="1"/>
  <c r="G1574" i="1"/>
  <c r="J1574" i="1"/>
  <c r="G1576" i="1"/>
  <c r="J1576" i="1"/>
  <c r="H1577" i="1"/>
  <c r="H1596" i="1"/>
  <c r="G1596" i="1"/>
  <c r="H1620" i="1"/>
  <c r="G1620" i="1"/>
  <c r="H1636" i="1"/>
  <c r="G1636" i="1"/>
  <c r="H1652" i="1"/>
  <c r="G1652" i="1"/>
  <c r="D360" i="4"/>
  <c r="F361" i="4"/>
  <c r="C1622" i="1"/>
  <c r="I40" i="3"/>
  <c r="J1550" i="1"/>
  <c r="G1557" i="1"/>
  <c r="J1557" i="1"/>
  <c r="G1559" i="1"/>
  <c r="J1559" i="1"/>
  <c r="G1579" i="1"/>
  <c r="J1579" i="1"/>
  <c r="G1581" i="1"/>
  <c r="J1581" i="1"/>
  <c r="H1632" i="1"/>
  <c r="G1632" i="1"/>
  <c r="D308" i="4"/>
  <c r="F309" i="4"/>
  <c r="C304" i="1"/>
  <c r="C516" i="1"/>
  <c r="G1542" i="1"/>
  <c r="I1542" i="1" s="1"/>
  <c r="G1544" i="1"/>
  <c r="I1544" i="1" s="1"/>
  <c r="G1546" i="1"/>
  <c r="I1546" i="1" s="1"/>
  <c r="H1548" i="1"/>
  <c r="J1549" i="1"/>
  <c r="J1551" i="1"/>
  <c r="H1552" i="1"/>
  <c r="H1557" i="1"/>
  <c r="G1558" i="1"/>
  <c r="I1558" i="1" s="1"/>
  <c r="H1559" i="1"/>
  <c r="G1560" i="1"/>
  <c r="I1560" i="1" s="1"/>
  <c r="G1562" i="1"/>
  <c r="I1562" i="1" s="1"/>
  <c r="H1563" i="1"/>
  <c r="G1578" i="1"/>
  <c r="I1578" i="1" s="1"/>
  <c r="H1579" i="1"/>
  <c r="G1580" i="1"/>
  <c r="I1580" i="1" s="1"/>
  <c r="H1581" i="1"/>
  <c r="H1584" i="1"/>
  <c r="G1584" i="1"/>
  <c r="H1600" i="1"/>
  <c r="G1600" i="1"/>
  <c r="H1608" i="1"/>
  <c r="G1608" i="1"/>
  <c r="H1640" i="1"/>
  <c r="G1640" i="1"/>
  <c r="H1656" i="1"/>
  <c r="G1656" i="1"/>
  <c r="H1660" i="1"/>
  <c r="G1660" i="1"/>
  <c r="H1664" i="1"/>
  <c r="G1664" i="1"/>
  <c r="H1668" i="1"/>
  <c r="G1668" i="1"/>
  <c r="H1672" i="1"/>
  <c r="G1672" i="1"/>
  <c r="H1676" i="1"/>
  <c r="G1676" i="1"/>
  <c r="H1680" i="1"/>
  <c r="G1680" i="1"/>
  <c r="H1684" i="1"/>
  <c r="G1684" i="1"/>
  <c r="E639" i="4"/>
  <c r="D633" i="1" s="1"/>
  <c r="F491" i="4"/>
  <c r="D430" i="4"/>
  <c r="E535" i="4"/>
  <c r="D7" i="5"/>
  <c r="G1561" i="1"/>
  <c r="I1561" i="1" s="1"/>
  <c r="J1561" i="1"/>
  <c r="H1616" i="1"/>
  <c r="G1616" i="1"/>
  <c r="H1628" i="1"/>
  <c r="G1628" i="1"/>
  <c r="D1539" i="1"/>
  <c r="G1553" i="1"/>
  <c r="I1553" i="1" s="1"/>
  <c r="H1556" i="1"/>
  <c r="G1564" i="1"/>
  <c r="I1564" i="1" s="1"/>
  <c r="J1564" i="1"/>
  <c r="H1565" i="1"/>
  <c r="G1566" i="1"/>
  <c r="I1566" i="1" s="1"/>
  <c r="J1566" i="1"/>
  <c r="H1567" i="1"/>
  <c r="G1568" i="1"/>
  <c r="I1568" i="1" s="1"/>
  <c r="J1568" i="1"/>
  <c r="H1569" i="1"/>
  <c r="G1570" i="1"/>
  <c r="I1570" i="1" s="1"/>
  <c r="J1570" i="1"/>
  <c r="H1571" i="1"/>
  <c r="H1574" i="1"/>
  <c r="H1576" i="1"/>
  <c r="H1588" i="1"/>
  <c r="G1588" i="1"/>
  <c r="H1612" i="1"/>
  <c r="G1612" i="1"/>
  <c r="H1624" i="1"/>
  <c r="G1624" i="1"/>
  <c r="H1644" i="1"/>
  <c r="G1644" i="1"/>
  <c r="F82" i="4"/>
  <c r="H336" i="9"/>
  <c r="D7" i="4"/>
  <c r="D49" i="4"/>
  <c r="F91" i="4"/>
  <c r="D125" i="4"/>
  <c r="D153" i="4"/>
  <c r="F237" i="4"/>
  <c r="D273" i="4"/>
  <c r="F314" i="4"/>
  <c r="F366" i="4"/>
  <c r="F426" i="4"/>
  <c r="F529" i="4"/>
  <c r="D571" i="4"/>
  <c r="D535" i="4" s="1"/>
  <c r="F607" i="4"/>
  <c r="D629" i="4"/>
  <c r="D70" i="5"/>
  <c r="G314" i="9"/>
  <c r="F89" i="5"/>
  <c r="F120" i="5"/>
  <c r="E35" i="6"/>
  <c r="D89" i="6"/>
  <c r="D114" i="6"/>
  <c r="D106" i="4"/>
  <c r="D164" i="4"/>
  <c r="F502" i="4"/>
  <c r="F616" i="4"/>
  <c r="F45" i="5"/>
  <c r="H314" i="9"/>
  <c r="E88" i="5"/>
  <c r="D135" i="5"/>
  <c r="G315" i="9"/>
  <c r="G316" i="9"/>
  <c r="D147" i="5"/>
  <c r="D203" i="5"/>
  <c r="D219" i="5"/>
  <c r="D255" i="5"/>
  <c r="F277" i="5"/>
  <c r="D35" i="6"/>
  <c r="E156" i="9"/>
  <c r="B156" i="9" s="1"/>
  <c r="D88" i="5"/>
  <c r="H316" i="9"/>
  <c r="H315" i="9"/>
  <c r="D5" i="6"/>
  <c r="F115" i="6"/>
  <c r="E125" i="9"/>
  <c r="B125" i="9" s="1"/>
  <c r="E133" i="9"/>
  <c r="B133" i="9" s="1"/>
  <c r="E141" i="9"/>
  <c r="B141" i="9" s="1"/>
  <c r="B123" i="9"/>
  <c r="B131" i="9"/>
  <c r="B139" i="9"/>
  <c r="H310" i="9"/>
  <c r="G310" i="9"/>
  <c r="E310" i="9" s="1"/>
  <c r="B310" i="9" s="1"/>
  <c r="H309" i="9"/>
  <c r="M228" i="9"/>
  <c r="G309" i="9"/>
  <c r="H308" i="9"/>
  <c r="E308" i="9" s="1"/>
  <c r="B308" i="9" s="1"/>
  <c r="G302" i="9"/>
  <c r="E302" i="9" s="1"/>
  <c r="B302" i="9" s="1"/>
  <c r="G301" i="9"/>
  <c r="E301" i="9" s="1"/>
  <c r="B301" i="9" s="1"/>
  <c r="G300" i="9"/>
  <c r="E300" i="9" s="1"/>
  <c r="B300" i="9" s="1"/>
  <c r="G226" i="9"/>
  <c r="E226" i="9" s="1"/>
  <c r="B226" i="9" s="1"/>
  <c r="G222" i="9"/>
  <c r="E222" i="9" s="1"/>
  <c r="B222" i="9" s="1"/>
  <c r="G218" i="9"/>
  <c r="E218" i="9" s="1"/>
  <c r="B218" i="9" s="1"/>
  <c r="G179" i="9"/>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G224" i="9"/>
  <c r="E224" i="9" s="1"/>
  <c r="B224"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G180" i="9"/>
  <c r="E180" i="9" s="1"/>
  <c r="B180" i="9" s="1"/>
  <c r="H179" i="9"/>
  <c r="I10" i="9"/>
  <c r="E117" i="9"/>
  <c r="B117" i="9" s="1"/>
  <c r="E121" i="9"/>
  <c r="B121" i="9" s="1"/>
  <c r="E129" i="9"/>
  <c r="B129" i="9" s="1"/>
  <c r="E137" i="9"/>
  <c r="B137" i="9" s="1"/>
  <c r="E145" i="9"/>
  <c r="B145" i="9" s="1"/>
  <c r="F234" i="9"/>
  <c r="B234" i="9" s="1"/>
  <c r="F242" i="9"/>
  <c r="B242" i="9" s="1"/>
  <c r="F250" i="9"/>
  <c r="B250" i="9" s="1"/>
  <c r="F258" i="9"/>
  <c r="B258" i="9" s="1"/>
  <c r="F266" i="9"/>
  <c r="B266" i="9" s="1"/>
  <c r="F274" i="9"/>
  <c r="B274" i="9" s="1"/>
  <c r="B237" i="9"/>
  <c r="B245" i="9"/>
  <c r="B253" i="9"/>
  <c r="B261" i="9"/>
  <c r="B269" i="9"/>
  <c r="B277" i="9"/>
  <c r="B284" i="9"/>
  <c r="B285" i="9"/>
  <c r="B292" i="9"/>
  <c r="B303" i="9"/>
  <c r="E319" i="9"/>
  <c r="B319" i="9" s="1"/>
  <c r="F238" i="9"/>
  <c r="B238" i="9" s="1"/>
  <c r="F246" i="9"/>
  <c r="B246" i="9" s="1"/>
  <c r="F254" i="9"/>
  <c r="B254" i="9" s="1"/>
  <c r="F262" i="9"/>
  <c r="B262" i="9" s="1"/>
  <c r="F270" i="9"/>
  <c r="B270" i="9" s="1"/>
  <c r="F278" i="9"/>
  <c r="B278" i="9" s="1"/>
  <c r="F286" i="9"/>
  <c r="B286" i="9" s="1"/>
  <c r="B288" i="9"/>
  <c r="E305" i="9"/>
  <c r="B305" i="9" s="1"/>
  <c r="B317" i="9"/>
  <c r="B207" i="9" l="1"/>
  <c r="F228" i="9"/>
  <c r="B228" i="9" s="1"/>
  <c r="F373" i="4"/>
  <c r="H368" i="1"/>
  <c r="G368" i="1"/>
  <c r="E360" i="4"/>
  <c r="E417" i="4"/>
  <c r="D412" i="1" s="1"/>
  <c r="D303" i="1"/>
  <c r="H641" i="1"/>
  <c r="G641" i="1"/>
  <c r="F647" i="4"/>
  <c r="G258" i="1"/>
  <c r="H258" i="1"/>
  <c r="F262" i="4"/>
  <c r="E152" i="4"/>
  <c r="I18" i="3" s="1"/>
  <c r="E6" i="4"/>
  <c r="G1540" i="1"/>
  <c r="H1540" i="1"/>
  <c r="F230" i="4"/>
  <c r="D44" i="8"/>
  <c r="G343" i="9" s="1"/>
  <c r="E343" i="9" s="1"/>
  <c r="B343" i="9" s="1"/>
  <c r="H1583" i="1"/>
  <c r="G1604" i="1"/>
  <c r="D1538" i="1"/>
  <c r="H33" i="3"/>
  <c r="C1538" i="1"/>
  <c r="G346" i="9"/>
  <c r="E346" i="9" s="1"/>
  <c r="B346" i="9" s="1"/>
  <c r="G1555" i="1"/>
  <c r="H1555" i="1"/>
  <c r="H1182" i="1"/>
  <c r="G336" i="9"/>
  <c r="E336" i="9" s="1"/>
  <c r="B336" i="9" s="1"/>
  <c r="H1300" i="1"/>
  <c r="G1300" i="1"/>
  <c r="H1295" i="1"/>
  <c r="G1295" i="1"/>
  <c r="E251" i="5"/>
  <c r="D1259" i="1"/>
  <c r="H339" i="9"/>
  <c r="E177" i="5"/>
  <c r="H1224" i="1"/>
  <c r="F178" i="5"/>
  <c r="H1155" i="1"/>
  <c r="G1155" i="1"/>
  <c r="E314" i="9"/>
  <c r="B314" i="9" s="1"/>
  <c r="G1017" i="1"/>
  <c r="F12" i="5"/>
  <c r="E7" i="5"/>
  <c r="F535" i="4"/>
  <c r="D640" i="4"/>
  <c r="C529" i="1"/>
  <c r="F88" i="5"/>
  <c r="C1093" i="1"/>
  <c r="F35" i="6"/>
  <c r="H28" i="3"/>
  <c r="C1431" i="1"/>
  <c r="G338" i="9"/>
  <c r="E338" i="9" s="1"/>
  <c r="B338" i="9" s="1"/>
  <c r="F203" i="5"/>
  <c r="C1207" i="1"/>
  <c r="F135" i="5"/>
  <c r="C1140" i="1"/>
  <c r="I28" i="3"/>
  <c r="D1431" i="1"/>
  <c r="F70" i="5"/>
  <c r="D69" i="5"/>
  <c r="D6" i="5" s="1"/>
  <c r="C1075" i="1"/>
  <c r="F125" i="4"/>
  <c r="C121" i="1"/>
  <c r="E640" i="4"/>
  <c r="D634" i="1" s="1"/>
  <c r="D529" i="1"/>
  <c r="H304" i="1"/>
  <c r="G304" i="1"/>
  <c r="I1579" i="1"/>
  <c r="I1557" i="1"/>
  <c r="D177" i="5"/>
  <c r="I1565" i="1"/>
  <c r="E179" i="9"/>
  <c r="B179" i="9" s="1"/>
  <c r="E309" i="9"/>
  <c r="B309" i="9" s="1"/>
  <c r="F147" i="5"/>
  <c r="C1152" i="1"/>
  <c r="E69" i="5"/>
  <c r="D1093" i="1"/>
  <c r="F629" i="4"/>
  <c r="C623" i="1"/>
  <c r="F273" i="4"/>
  <c r="C269" i="1"/>
  <c r="D639" i="4"/>
  <c r="F430" i="4"/>
  <c r="C424" i="1"/>
  <c r="I1574" i="1"/>
  <c r="I1552" i="1"/>
  <c r="D251" i="5"/>
  <c r="F255" i="5"/>
  <c r="C1259" i="1"/>
  <c r="E316" i="9"/>
  <c r="B316" i="9" s="1"/>
  <c r="F164" i="4"/>
  <c r="C160" i="1"/>
  <c r="F114" i="6"/>
  <c r="H30" i="3"/>
  <c r="C1510" i="1"/>
  <c r="F49" i="4"/>
  <c r="C45" i="1"/>
  <c r="E141" i="6"/>
  <c r="H1539" i="1"/>
  <c r="G1539" i="1"/>
  <c r="D417" i="4"/>
  <c r="F308" i="4"/>
  <c r="C303" i="1"/>
  <c r="I1581" i="1"/>
  <c r="I1559" i="1"/>
  <c r="D418" i="4"/>
  <c r="F360" i="4"/>
  <c r="C355" i="1"/>
  <c r="I1569" i="1"/>
  <c r="G348" i="9"/>
  <c r="E348" i="9" s="1"/>
  <c r="D141" i="6"/>
  <c r="F5" i="6"/>
  <c r="H27" i="3"/>
  <c r="C1401" i="1"/>
  <c r="G339" i="9"/>
  <c r="F219" i="5"/>
  <c r="C1223" i="1"/>
  <c r="E315" i="9"/>
  <c r="B315" i="9" s="1"/>
  <c r="F106" i="4"/>
  <c r="C102" i="1"/>
  <c r="F89" i="6"/>
  <c r="C1485" i="1"/>
  <c r="F571" i="4"/>
  <c r="C565" i="1"/>
  <c r="H24" i="9"/>
  <c r="G24" i="9"/>
  <c r="F153" i="4"/>
  <c r="D152" i="4"/>
  <c r="C149" i="1"/>
  <c r="F7" i="4"/>
  <c r="D6" i="4"/>
  <c r="C3" i="1"/>
  <c r="H22" i="3"/>
  <c r="C1012" i="1"/>
  <c r="H516" i="1"/>
  <c r="G516" i="1"/>
  <c r="G1622" i="1"/>
  <c r="H1622" i="1"/>
  <c r="I1576" i="1"/>
  <c r="I1567" i="1"/>
  <c r="I1548" i="1"/>
  <c r="E24" i="9" l="1"/>
  <c r="D355" i="1"/>
  <c r="H355" i="1" s="1"/>
  <c r="E418" i="4"/>
  <c r="D413" i="1" s="1"/>
  <c r="E299" i="4"/>
  <c r="E300" i="4" s="1"/>
  <c r="D296" i="1" s="1"/>
  <c r="D148" i="1"/>
  <c r="D2" i="1"/>
  <c r="E422" i="4"/>
  <c r="E643" i="4" s="1"/>
  <c r="I17" i="3"/>
  <c r="K1481" i="9"/>
  <c r="C1621" i="1"/>
  <c r="H1621" i="1" s="1"/>
  <c r="I39" i="3"/>
  <c r="G344" i="9"/>
  <c r="E344" i="9" s="1"/>
  <c r="B344" i="9" s="1"/>
  <c r="E345" i="9"/>
  <c r="I10" i="3" s="1"/>
  <c r="G1538" i="1"/>
  <c r="H1538" i="1"/>
  <c r="I25" i="3"/>
  <c r="D1255" i="1"/>
  <c r="E176" i="5"/>
  <c r="D1180" i="1" s="1"/>
  <c r="E339" i="9"/>
  <c r="B339" i="9" s="1"/>
  <c r="D1181" i="1"/>
  <c r="I24" i="3"/>
  <c r="H19" i="9"/>
  <c r="E19" i="9" s="1"/>
  <c r="B19" i="9" s="1"/>
  <c r="D1012" i="1"/>
  <c r="G1012" i="1" s="1"/>
  <c r="I22" i="3"/>
  <c r="F7" i="5"/>
  <c r="C1011" i="1"/>
  <c r="D299" i="4"/>
  <c r="F152" i="4"/>
  <c r="H18" i="3"/>
  <c r="C148" i="1"/>
  <c r="G565" i="1"/>
  <c r="H565" i="1"/>
  <c r="G1401" i="1"/>
  <c r="H1401" i="1"/>
  <c r="I31" i="3"/>
  <c r="D1537" i="1"/>
  <c r="F639" i="4"/>
  <c r="C633" i="1"/>
  <c r="F417" i="4"/>
  <c r="C412" i="1"/>
  <c r="B24" i="9"/>
  <c r="G1485" i="1"/>
  <c r="H1485" i="1"/>
  <c r="H160" i="1"/>
  <c r="G160" i="1"/>
  <c r="H424" i="1"/>
  <c r="G424" i="1"/>
  <c r="D176" i="5"/>
  <c r="G299" i="9" s="1"/>
  <c r="F177" i="5"/>
  <c r="H24" i="3"/>
  <c r="C1181" i="1"/>
  <c r="G1207" i="1"/>
  <c r="H1207" i="1"/>
  <c r="H529" i="1"/>
  <c r="G529" i="1"/>
  <c r="E347" i="9"/>
  <c r="B348" i="9"/>
  <c r="G45" i="1"/>
  <c r="H45" i="1"/>
  <c r="H149" i="1"/>
  <c r="G149" i="1"/>
  <c r="G1223" i="1"/>
  <c r="H1223" i="1"/>
  <c r="F141" i="6"/>
  <c r="H31" i="3"/>
  <c r="C1537" i="1"/>
  <c r="H9" i="3" s="1"/>
  <c r="H303" i="1"/>
  <c r="G303" i="1"/>
  <c r="H1510" i="1"/>
  <c r="G1510" i="1"/>
  <c r="F251" i="5"/>
  <c r="H25" i="3"/>
  <c r="C1255" i="1"/>
  <c r="G269" i="1"/>
  <c r="H269" i="1"/>
  <c r="H1075" i="1"/>
  <c r="G1075" i="1"/>
  <c r="F640" i="4"/>
  <c r="C634" i="1"/>
  <c r="G102" i="1"/>
  <c r="H102" i="1"/>
  <c r="C413" i="1"/>
  <c r="I23" i="3"/>
  <c r="D1074" i="1"/>
  <c r="E6" i="5"/>
  <c r="F69" i="5"/>
  <c r="H23" i="3"/>
  <c r="C1074" i="1"/>
  <c r="G1140" i="1"/>
  <c r="H1140" i="1"/>
  <c r="H1093" i="1"/>
  <c r="G1093" i="1"/>
  <c r="H3" i="1"/>
  <c r="G3" i="1"/>
  <c r="D422" i="4"/>
  <c r="D300" i="4"/>
  <c r="F6" i="4"/>
  <c r="H17" i="3"/>
  <c r="C2" i="1"/>
  <c r="G1259" i="1"/>
  <c r="H1259" i="1"/>
  <c r="H623" i="1"/>
  <c r="G623" i="1"/>
  <c r="G1152" i="1"/>
  <c r="H1152" i="1"/>
  <c r="H121" i="1"/>
  <c r="G121" i="1"/>
  <c r="G1431" i="1"/>
  <c r="H1431" i="1"/>
  <c r="G355" i="1" l="1"/>
  <c r="F418" i="4"/>
  <c r="D295" i="1"/>
  <c r="E301" i="4"/>
  <c r="D297" i="1" s="1"/>
  <c r="E423" i="4"/>
  <c r="H20" i="9" s="1"/>
  <c r="D417" i="1"/>
  <c r="E342" i="9"/>
  <c r="H11" i="3"/>
  <c r="I11" i="3" s="1"/>
  <c r="G1621" i="1"/>
  <c r="H1012" i="1"/>
  <c r="K3" i="9"/>
  <c r="I9" i="3"/>
  <c r="F300" i="4"/>
  <c r="C296" i="1"/>
  <c r="H299" i="9"/>
  <c r="E299" i="9" s="1"/>
  <c r="D1011" i="1"/>
  <c r="H1255" i="1"/>
  <c r="G1255" i="1"/>
  <c r="G1181" i="1"/>
  <c r="H1181" i="1"/>
  <c r="G148" i="1"/>
  <c r="H148" i="1"/>
  <c r="G2" i="1"/>
  <c r="H2" i="1"/>
  <c r="D643" i="4"/>
  <c r="F422" i="4"/>
  <c r="C417" i="1"/>
  <c r="H1074" i="1"/>
  <c r="G1074" i="1"/>
  <c r="D637" i="1"/>
  <c r="G412" i="1"/>
  <c r="H412" i="1"/>
  <c r="F6" i="5"/>
  <c r="H413" i="1"/>
  <c r="G413" i="1"/>
  <c r="H634" i="1"/>
  <c r="G634" i="1"/>
  <c r="G1537" i="1"/>
  <c r="H1537" i="1"/>
  <c r="F176" i="5"/>
  <c r="C1180" i="1"/>
  <c r="H633" i="1"/>
  <c r="G633" i="1"/>
  <c r="D301" i="4"/>
  <c r="F299" i="4"/>
  <c r="D423" i="4"/>
  <c r="D424" i="4" s="1"/>
  <c r="C295" i="1"/>
  <c r="G306" i="9"/>
  <c r="E306" i="9" s="1"/>
  <c r="B306" i="9" s="1"/>
  <c r="D418" i="1" l="1"/>
  <c r="E425" i="4"/>
  <c r="D420" i="1" s="1"/>
  <c r="E644" i="4"/>
  <c r="E645" i="4" s="1"/>
  <c r="D639" i="1" s="1"/>
  <c r="E424" i="4"/>
  <c r="D419" i="1" s="1"/>
  <c r="N3" i="9"/>
  <c r="H8" i="3"/>
  <c r="M3" i="9" s="1"/>
  <c r="G1011" i="1"/>
  <c r="F301" i="4"/>
  <c r="C297" i="1"/>
  <c r="F643" i="4"/>
  <c r="C637" i="1"/>
  <c r="H1011" i="1"/>
  <c r="H417" i="1"/>
  <c r="G417" i="1"/>
  <c r="G1180" i="1"/>
  <c r="H1180" i="1"/>
  <c r="F424" i="4"/>
  <c r="C419" i="1"/>
  <c r="G295" i="1"/>
  <c r="H295" i="1"/>
  <c r="D644" i="4"/>
  <c r="D425" i="4"/>
  <c r="F423" i="4"/>
  <c r="C418" i="1"/>
  <c r="G20" i="9"/>
  <c r="E20" i="9" s="1"/>
  <c r="B20" i="9" s="1"/>
  <c r="H296" i="1"/>
  <c r="G296" i="1"/>
  <c r="B299" i="9"/>
  <c r="E646" i="4" l="1"/>
  <c r="E649" i="4" s="1"/>
  <c r="I19" i="3" s="1"/>
  <c r="D638" i="1"/>
  <c r="F425" i="4"/>
  <c r="C420" i="1"/>
  <c r="H419" i="1"/>
  <c r="G419" i="1"/>
  <c r="D646" i="4"/>
  <c r="F644" i="4"/>
  <c r="C638" i="1"/>
  <c r="D645" i="4"/>
  <c r="G418" i="1"/>
  <c r="H418" i="1"/>
  <c r="H637" i="1"/>
  <c r="G637" i="1"/>
  <c r="H297" i="1"/>
  <c r="G297" i="1"/>
  <c r="H334" i="9"/>
  <c r="G334" i="9"/>
  <c r="D640" i="1" l="1"/>
  <c r="D643" i="1"/>
  <c r="E650" i="4"/>
  <c r="D644" i="1" s="1"/>
  <c r="E334" i="9"/>
  <c r="B334" i="9" s="1"/>
  <c r="H420" i="1"/>
  <c r="G420" i="1"/>
  <c r="G638" i="1"/>
  <c r="H638" i="1"/>
  <c r="F646" i="4"/>
  <c r="D650" i="4"/>
  <c r="C640" i="1"/>
  <c r="I20" i="3"/>
  <c r="F645" i="4"/>
  <c r="D649" i="4"/>
  <c r="C639" i="1"/>
  <c r="G297" i="9"/>
  <c r="E297" i="9" s="1"/>
  <c r="B297" i="9" s="1"/>
  <c r="E298" i="9" l="1"/>
  <c r="I8" i="3" s="1"/>
  <c r="H639" i="1"/>
  <c r="G639" i="1"/>
  <c r="H7" i="3"/>
  <c r="F649" i="4"/>
  <c r="H19" i="3"/>
  <c r="C643" i="1"/>
  <c r="G640" i="1"/>
  <c r="H640" i="1"/>
  <c r="F650" i="4"/>
  <c r="H20" i="3"/>
  <c r="C644" i="1"/>
  <c r="J3" i="9" l="1"/>
  <c r="H644" i="1"/>
  <c r="G644" i="1"/>
  <c r="G643" i="1"/>
  <c r="H643" i="1"/>
  <c r="G295" i="9" l="1"/>
  <c r="L293" i="9"/>
  <c r="F293" i="9" s="1"/>
  <c r="H295" i="9"/>
  <c r="H18" i="9"/>
  <c r="G18" i="9"/>
  <c r="I8" i="9"/>
  <c r="M15" i="9"/>
  <c r="J8" i="9"/>
  <c r="G15" i="9"/>
  <c r="K9" i="9"/>
  <c r="G21" i="9"/>
  <c r="K10" i="9"/>
  <c r="G16" i="9"/>
  <c r="H21" i="9"/>
  <c r="I9" i="9"/>
  <c r="H16" i="9"/>
  <c r="J5" i="9"/>
  <c r="L16" i="9"/>
  <c r="K5" i="9"/>
  <c r="J10" i="9"/>
  <c r="M16" i="9"/>
  <c r="I13" i="9"/>
  <c r="K6" i="9"/>
  <c r="J11" i="9"/>
  <c r="I17" i="9"/>
  <c r="H22" i="9"/>
  <c r="I5" i="9"/>
  <c r="K11" i="9"/>
  <c r="J17" i="9"/>
  <c r="I6" i="9"/>
  <c r="K12" i="9"/>
  <c r="G17" i="9"/>
  <c r="J6" i="9"/>
  <c r="I11" i="9"/>
  <c r="H17" i="9"/>
  <c r="J9" i="9"/>
  <c r="L15" i="9"/>
  <c r="G22" i="9"/>
  <c r="J7" i="9"/>
  <c r="I12" i="9"/>
  <c r="K7" i="9"/>
  <c r="J12" i="9"/>
  <c r="K8" i="9"/>
  <c r="J13" i="9"/>
  <c r="I7" i="9"/>
  <c r="K13" i="9"/>
  <c r="H15" i="9"/>
  <c r="E18" i="9" l="1"/>
  <c r="B18" i="9" s="1"/>
  <c r="E22" i="9"/>
  <c r="B22" i="9" s="1"/>
  <c r="E17" i="9"/>
  <c r="B17" i="9" s="1"/>
  <c r="E10" i="9"/>
  <c r="B10" i="9" s="1"/>
  <c r="E5" i="9"/>
  <c r="B5" i="9" s="1"/>
  <c r="E11" i="9"/>
  <c r="B11" i="9" s="1"/>
  <c r="E6" i="9"/>
  <c r="B6" i="9" s="1"/>
  <c r="F16" i="9"/>
  <c r="E7" i="9"/>
  <c r="B7" i="9" s="1"/>
  <c r="F15" i="9"/>
  <c r="E16" i="9"/>
  <c r="E12" i="9"/>
  <c r="B12" i="9" s="1"/>
  <c r="E9" i="9"/>
  <c r="B9" i="9" s="1"/>
  <c r="E21" i="9"/>
  <c r="B21" i="9" s="1"/>
  <c r="E13" i="9"/>
  <c r="B13" i="9" s="1"/>
  <c r="E8" i="9"/>
  <c r="B8" i="9" s="1"/>
  <c r="B293" i="9"/>
  <c r="F23" i="9"/>
  <c r="E15" i="9"/>
  <c r="E295" i="9"/>
  <c r="B16" i="9" l="1"/>
  <c r="F14" i="9"/>
  <c r="F3" i="9" s="1"/>
  <c r="B295" i="9"/>
  <c r="E23" i="9"/>
  <c r="I7" i="3" s="1"/>
  <c r="B15" i="9"/>
  <c r="E14" i="9"/>
  <c r="I13" i="3" s="1"/>
  <c r="E4" i="9"/>
  <c r="E3" i="9" l="1"/>
</calcChain>
</file>

<file path=xl/sharedStrings.xml><?xml version="1.0" encoding="utf-8"?>
<sst xmlns="http://schemas.openxmlformats.org/spreadsheetml/2006/main" count="4733" uniqueCount="3656">
  <si>
    <t>Obveznik:</t>
  </si>
  <si>
    <t>8416 - Osnovna škola Ferdinandovac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</si>
  <si>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</si>
  <si>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</si>
  <si>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</si>
  <si>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</si>
  <si>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</si>
  <si>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</si>
  <si>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</si>
  <si>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</si>
  <si>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</si>
  <si>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</si>
  <si>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</si>
  <si>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</si>
  <si>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</si>
  <si>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</si>
  <si>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</si>
  <si>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</si>
  <si>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</si>
  <si>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</si>
  <si>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</si>
  <si>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</si>
  <si>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</si>
  <si>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</si>
  <si>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</si>
  <si>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</si>
  <si>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</si>
  <si>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</si>
  <si>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</si>
  <si>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</si>
  <si>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</si>
  <si>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</si>
  <si>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</si>
  <si>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</si>
  <si>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</si>
  <si>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</si>
  <si>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</si>
  <si>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</si>
  <si>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</si>
  <si>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</si>
  <si>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</si>
  <si>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</si>
  <si>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</si>
  <si>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</si>
  <si>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</si>
  <si>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</si>
  <si>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</si>
  <si>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</si>
  <si>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</si>
  <si>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</si>
  <si>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</si>
  <si>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</si>
  <si>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</si>
  <si>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</si>
  <si>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</si>
  <si>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</si>
  <si>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</si>
  <si>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</si>
  <si>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</si>
  <si>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</si>
  <si>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</si>
  <si>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</si>
  <si>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</si>
  <si>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</si>
  <si>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</si>
  <si>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</si>
  <si>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</si>
  <si>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</si>
  <si>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</si>
  <si>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</si>
  <si>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</si>
  <si>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</si>
  <si>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</si>
  <si>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</si>
  <si>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</si>
  <si>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</si>
  <si>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</si>
  <si>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</si>
  <si>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</si>
  <si>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</si>
  <si>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</si>
  <si>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</si>
  <si>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</si>
  <si>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</si>
  <si>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</si>
  <si>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</si>
  <si>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</si>
  <si>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</si>
  <si>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</si>
  <si>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</si>
  <si>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</si>
  <si>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</si>
  <si>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</si>
  <si>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</si>
  <si>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</si>
  <si>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</si>
  <si>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</si>
  <si>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</si>
  <si>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</si>
  <si>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</si>
  <si>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</si>
  <si>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</si>
  <si>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</si>
  <si>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</si>
  <si>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</si>
  <si>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</si>
  <si>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</si>
  <si>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</si>
  <si>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</si>
  <si>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</si>
  <si>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</si>
  <si>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</si>
  <si>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</si>
  <si>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</si>
  <si>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</si>
  <si>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</si>
  <si>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</si>
  <si>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</si>
  <si>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</si>
  <si>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</si>
  <si>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</si>
  <si>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</si>
  <si>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</si>
  <si>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</si>
  <si>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</si>
  <si>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</si>
  <si>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</si>
  <si>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</si>
  <si>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</si>
  <si>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</si>
  <si>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</si>
  <si>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</si>
  <si>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</si>
  <si>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</si>
  <si>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</si>
  <si>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</si>
  <si>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</si>
  <si>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</si>
  <si>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</si>
  <si>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</si>
  <si>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</si>
  <si>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</si>
  <si>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</si>
  <si>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</si>
  <si>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</si>
  <si>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</si>
  <si>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</si>
  <si>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</si>
  <si>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</si>
  <si>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</si>
  <si>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</si>
  <si>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</si>
  <si>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</si>
  <si>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</si>
  <si>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</si>
  <si>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</si>
  <si>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</si>
  <si>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</si>
  <si>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</si>
  <si>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</si>
  <si>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</si>
  <si>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</si>
  <si>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</si>
  <si>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</si>
  <si>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</si>
  <si>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</si>
  <si>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</si>
  <si>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</si>
  <si>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</si>
  <si>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</si>
  <si>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</si>
  <si>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</si>
  <si>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</si>
  <si>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</si>
  <si>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</si>
  <si>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</si>
  <si>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</si>
  <si>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</si>
  <si>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</si>
  <si>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</si>
  <si>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</si>
  <si>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</si>
  <si>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</si>
  <si>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</si>
  <si>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</si>
  <si>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</si>
  <si>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</si>
  <si>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</si>
  <si>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</si>
  <si>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</si>
  <si>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</si>
  <si>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</si>
  <si>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</si>
  <si>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</si>
  <si>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</si>
  <si>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</si>
  <si>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</si>
  <si>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</si>
  <si>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</si>
  <si>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</si>
  <si>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</si>
  <si>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</si>
  <si>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</si>
  <si>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</si>
  <si>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</si>
  <si>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</si>
  <si>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</si>
  <si>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</si>
  <si>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</si>
  <si>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</si>
  <si>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</si>
  <si>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</si>
  <si>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</si>
  <si>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</si>
  <si>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</si>
  <si>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</si>
  <si>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</si>
  <si>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</si>
  <si>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</si>
  <si>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</si>
  <si>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</si>
  <si>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</si>
  <si>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</si>
  <si>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</si>
  <si>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</si>
  <si>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</si>
  <si>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</si>
  <si>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</si>
  <si>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</si>
  <si>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</si>
  <si>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</si>
  <si>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</si>
  <si>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</si>
  <si>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</si>
  <si>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</si>
  <si>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</si>
  <si>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</si>
  <si>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</si>
  <si>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</si>
  <si>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</si>
  <si>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</si>
  <si>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</si>
  <si>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</si>
  <si>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</si>
  <si>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</si>
  <si>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</si>
  <si>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</si>
  <si>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</si>
  <si>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</si>
  <si>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</si>
  <si>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</si>
  <si>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</si>
  <si>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</si>
  <si>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</si>
  <si>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</si>
  <si>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</si>
  <si>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</si>
  <si>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</si>
  <si>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</si>
  <si>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</si>
  <si>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</si>
  <si>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</si>
  <si>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</si>
  <si>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</si>
  <si>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</si>
  <si>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</si>
  <si>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</si>
  <si>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</si>
  <si>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</si>
  <si>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</si>
  <si>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</si>
  <si>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</si>
  <si>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</si>
  <si>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</si>
  <si>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</si>
  <si>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</si>
  <si>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</si>
  <si>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</si>
  <si>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</si>
  <si>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</si>
  <si>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</si>
  <si>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</si>
  <si>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</si>
  <si>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</si>
  <si>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</si>
  <si>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</si>
  <si>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</si>
  <si>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</si>
  <si>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</si>
  <si>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</si>
  <si>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</si>
  <si>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</si>
  <si>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</si>
  <si>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</si>
  <si>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</si>
  <si>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</si>
  <si>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</si>
  <si>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</si>
  <si>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</si>
  <si>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</si>
  <si>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</si>
  <si>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</si>
  <si>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</si>
  <si>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</si>
  <si>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</si>
  <si>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</si>
  <si>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</si>
  <si>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</si>
  <si>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</si>
  <si>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</si>
  <si>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</si>
  <si>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</si>
  <si>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</si>
  <si>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</si>
  <si>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</si>
  <si>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</si>
  <si>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</si>
  <si>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</si>
  <si>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</si>
  <si>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</si>
  <si>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</si>
  <si>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</si>
  <si>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</si>
  <si>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</si>
  <si>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</si>
  <si>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</si>
  <si>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</si>
  <si>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</si>
  <si>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</si>
  <si>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</si>
  <si>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</si>
  <si>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</si>
  <si>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</si>
  <si>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</si>
  <si>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</si>
  <si>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</si>
  <si>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</si>
  <si>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</si>
  <si>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</si>
  <si>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</si>
  <si>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</si>
  <si>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</si>
  <si>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</si>
  <si>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</si>
  <si>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</si>
  <si>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</si>
  <si>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</si>
  <si>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</si>
  <si>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</si>
  <si>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</si>
  <si>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</si>
  <si>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</si>
  <si>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</si>
  <si>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</si>
  <si>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</si>
  <si>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</si>
  <si>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</si>
  <si>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</si>
  <si>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</si>
  <si>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</si>
  <si>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</si>
  <si>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</si>
  <si>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</si>
  <si>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</si>
  <si>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</si>
  <si>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</si>
  <si>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</si>
  <si>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</si>
  <si>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</si>
  <si>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</si>
  <si>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</si>
  <si>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</si>
  <si>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</si>
  <si>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</si>
  <si>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</si>
  <si>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</si>
  <si>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</si>
  <si>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</si>
  <si>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</si>
  <si>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</si>
  <si>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</si>
  <si>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</si>
  <si>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</si>
  <si>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</si>
  <si>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</si>
  <si>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</si>
  <si>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</si>
  <si>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</si>
  <si>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</si>
  <si>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</si>
  <si>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</si>
  <si>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</si>
  <si>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</si>
  <si>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</si>
  <si>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</si>
  <si>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</si>
  <si>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</si>
  <si>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</si>
  <si>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</si>
  <si>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</si>
  <si>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</si>
  <si>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</si>
  <si>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</si>
  <si>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</si>
  <si>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</si>
  <si>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</si>
  <si>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</si>
  <si>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</si>
  <si>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</si>
  <si>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</si>
  <si>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</si>
  <si>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</si>
  <si>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</si>
  <si>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</si>
  <si>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</si>
  <si>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</si>
  <si>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</si>
  <si>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</si>
  <si>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</si>
  <si>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</si>
  <si>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</si>
  <si>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</si>
  <si>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</si>
  <si>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</si>
  <si>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</si>
  <si>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</si>
  <si>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</si>
  <si>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</si>
  <si>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</si>
  <si>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</si>
  <si>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</si>
  <si>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</si>
  <si>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</si>
  <si>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</si>
  <si>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</si>
  <si>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</si>
  <si>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</si>
  <si>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</si>
  <si>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</si>
  <si>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</si>
  <si>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</si>
  <si>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</si>
  <si>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</si>
  <si>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</si>
  <si>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</si>
  <si>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</si>
  <si>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</si>
  <si>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</si>
  <si>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</si>
  <si>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</si>
  <si>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</si>
  <si>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</si>
  <si>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</si>
  <si>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</si>
  <si>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</si>
  <si>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</si>
  <si>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</si>
  <si>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</si>
  <si>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</si>
  <si>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</si>
  <si>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</si>
  <si>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</si>
  <si>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</si>
  <si>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</si>
  <si>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</si>
  <si>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</si>
  <si>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</si>
  <si>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</si>
  <si>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</si>
  <si>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</si>
  <si>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</si>
  <si>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</si>
  <si>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</si>
  <si>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</si>
  <si>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</si>
  <si>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</si>
  <si>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</si>
  <si>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</si>
  <si>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</si>
  <si>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</si>
  <si>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</si>
  <si>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</si>
  <si>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</si>
  <si>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</si>
  <si>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</si>
  <si>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</si>
  <si>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</si>
  <si>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</si>
  <si>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</si>
  <si>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</si>
  <si>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</si>
  <si>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</si>
  <si>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</si>
  <si>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</si>
  <si>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</si>
  <si>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</si>
  <si>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</si>
  <si>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</si>
  <si>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</si>
  <si>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</si>
  <si>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</si>
  <si>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</si>
  <si>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</si>
  <si>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</si>
  <si>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</si>
  <si>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</si>
  <si>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</si>
  <si>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</si>
  <si>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</si>
  <si>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</si>
  <si>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</si>
  <si>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</si>
  <si>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</si>
  <si>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</si>
  <si>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</si>
  <si>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</si>
  <si>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</si>
  <si>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</si>
  <si>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</si>
  <si>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</si>
  <si>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</si>
  <si>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</si>
  <si>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</si>
  <si>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</si>
  <si>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</si>
  <si>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</si>
  <si>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</si>
  <si>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</si>
  <si>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</si>
  <si>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</si>
  <si>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</si>
  <si>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</si>
  <si>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</si>
  <si>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</si>
  <si>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</si>
  <si>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</si>
  <si>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</si>
  <si>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</si>
  <si>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</si>
  <si>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</si>
  <si>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</si>
  <si>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</si>
  <si>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</si>
  <si>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</si>
  <si>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</si>
  <si>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</si>
  <si>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</si>
  <si>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</si>
  <si>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</si>
  <si>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</si>
  <si>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</si>
  <si>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</si>
  <si>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</si>
  <si>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</si>
  <si>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</si>
  <si>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</si>
  <si>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</si>
  <si>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</si>
  <si>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</si>
  <si>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</si>
  <si>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</si>
  <si>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</si>
  <si>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</si>
  <si>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</si>
  <si>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</si>
  <si>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</si>
  <si>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</si>
  <si>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</si>
  <si>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</si>
  <si>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</si>
  <si>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</si>
  <si>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</si>
  <si>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</si>
  <si>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</si>
  <si>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</si>
  <si>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</si>
  <si>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</si>
  <si>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</si>
  <si>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</si>
  <si>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</si>
  <si>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</si>
  <si>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</si>
  <si>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</si>
  <si>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</si>
  <si>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</si>
  <si>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</si>
  <si>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</si>
  <si>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</si>
  <si>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</si>
  <si>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</si>
  <si>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</si>
  <si>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</si>
  <si>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</si>
  <si>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</si>
  <si>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</si>
  <si>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</si>
  <si>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</si>
  <si>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</si>
  <si>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</si>
  <si>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</si>
  <si>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</si>
  <si>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</si>
  <si>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</si>
  <si>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</si>
  <si>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</si>
  <si>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</si>
  <si>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</si>
  <si>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</si>
  <si>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</si>
  <si>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</si>
  <si>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</si>
  <si>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</si>
  <si>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</si>
  <si>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</si>
  <si>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</si>
  <si>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</si>
  <si>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</si>
  <si>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</si>
  <si>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</si>
  <si>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</si>
  <si>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</si>
  <si>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</si>
  <si>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</si>
  <si>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</si>
  <si>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</si>
  <si>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</si>
  <si>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</si>
  <si>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</si>
  <si>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</si>
  <si>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</si>
  <si>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</si>
  <si>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</si>
  <si>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</si>
  <si>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</si>
  <si>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</si>
  <si>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</si>
  <si>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</si>
  <si>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</si>
  <si>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</si>
  <si>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</si>
  <si>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</si>
  <si>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</si>
  <si>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</si>
  <si>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</si>
  <si>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</si>
  <si>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</si>
  <si>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</si>
  <si>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</si>
  <si>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</si>
  <si>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</si>
  <si>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</si>
  <si>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</si>
  <si>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</si>
  <si>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</si>
  <si>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</si>
  <si>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</si>
  <si>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</si>
  <si>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</si>
  <si>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</si>
  <si>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</si>
  <si>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</si>
  <si>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</si>
  <si>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</si>
  <si>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</si>
  <si>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</si>
  <si>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</si>
  <si>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</si>
  <si>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</si>
  <si>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</si>
  <si>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</si>
  <si>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</si>
  <si>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</si>
  <si>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</si>
  <si>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</si>
  <si>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</si>
  <si>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</si>
  <si>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</si>
  <si>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</si>
  <si>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</si>
  <si>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</si>
  <si>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</si>
  <si>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</si>
  <si>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</si>
  <si>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</si>
  <si>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</si>
  <si>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</si>
  <si>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</si>
  <si>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</si>
  <si>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</si>
  <si>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</si>
  <si>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</si>
  <si>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</si>
  <si>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</si>
  <si>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</si>
  <si>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</si>
  <si>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</si>
  <si>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</si>
  <si>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</si>
  <si>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</si>
  <si>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</si>
  <si>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</si>
  <si>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</si>
  <si>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</si>
  <si>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</si>
  <si>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</si>
  <si>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</si>
  <si>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</si>
  <si>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</si>
  <si>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</si>
  <si>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</si>
  <si>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</si>
  <si>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</si>
  <si>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</si>
  <si>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</si>
  <si>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</si>
  <si>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</si>
  <si>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</si>
  <si>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</si>
  <si>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</si>
  <si>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</si>
  <si>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</si>
  <si>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</si>
  <si>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</si>
  <si>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</si>
  <si>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</si>
  <si>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</si>
  <si>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</si>
  <si>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</si>
  <si>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</si>
  <si>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</si>
  <si>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</si>
  <si>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</si>
  <si>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</si>
  <si>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</si>
  <si>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</si>
  <si>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</si>
  <si>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</si>
  <si>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</si>
  <si>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</si>
  <si>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</si>
  <si>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</si>
  <si>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</si>
  <si>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</si>
  <si>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</si>
  <si>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</si>
  <si>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</si>
  <si>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</si>
  <si>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</si>
  <si>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</si>
  <si>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</si>
  <si>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</si>
  <si>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</si>
  <si>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</si>
  <si>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</si>
  <si>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</si>
  <si>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</si>
  <si>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</si>
  <si>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</si>
  <si>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</si>
  <si>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</si>
  <si>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</si>
  <si>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</si>
  <si>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</si>
  <si>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</si>
  <si>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</si>
  <si>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</si>
  <si>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</si>
  <si>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</si>
  <si>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</si>
  <si>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</si>
  <si>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</si>
  <si>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</si>
  <si>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</si>
  <si>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</si>
  <si>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</si>
  <si>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</si>
  <si>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</si>
  <si>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</si>
  <si>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</si>
  <si>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</si>
  <si>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</si>
  <si>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</si>
  <si>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</si>
  <si>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</si>
  <si>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</si>
  <si>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</si>
  <si>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</si>
  <si>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</si>
  <si>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</si>
  <si>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</si>
  <si>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</si>
  <si>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</si>
  <si>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</si>
  <si>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</si>
  <si>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</si>
  <si>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</si>
  <si>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</si>
  <si>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</si>
  <si>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</si>
  <si>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</si>
  <si>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</si>
  <si>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</si>
  <si>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</si>
  <si>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</si>
  <si>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</si>
  <si>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</si>
  <si>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</si>
  <si>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</si>
  <si>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</si>
  <si>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</si>
  <si>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</si>
  <si>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</si>
  <si>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</si>
  <si>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</si>
  <si>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</si>
  <si>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</si>
  <si>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</si>
  <si>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</si>
  <si>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</si>
  <si>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</si>
  <si>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</si>
  <si>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</si>
  <si>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</si>
  <si>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</si>
  <si>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</si>
  <si>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</si>
  <si>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</si>
  <si>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</si>
  <si>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</si>
  <si>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</si>
  <si>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</si>
  <si>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</si>
  <si>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</si>
  <si>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</si>
  <si>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</si>
  <si>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</si>
  <si>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</si>
  <si>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</si>
  <si>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</si>
  <si>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</si>
  <si>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</si>
  <si>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</si>
  <si>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</si>
  <si>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</si>
  <si>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</si>
  <si>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</si>
  <si>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</si>
  <si>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</si>
  <si>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</si>
  <si>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</si>
  <si>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</si>
  <si>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</si>
  <si>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</si>
  <si>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</si>
  <si>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</si>
  <si>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</si>
  <si>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</si>
  <si>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</si>
  <si>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</si>
  <si>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</si>
  <si>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</si>
  <si>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</si>
  <si>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</si>
  <si>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</si>
  <si>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</si>
  <si>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</si>
  <si>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</si>
  <si>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</si>
  <si>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</si>
  <si>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</si>
  <si>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</si>
  <si>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</si>
  <si>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</si>
  <si>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</si>
  <si>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</si>
  <si>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</si>
  <si>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</si>
  <si>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</si>
  <si>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</si>
  <si>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</si>
  <si>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</si>
  <si>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</si>
  <si>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</si>
  <si>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</si>
  <si>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</si>
  <si>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</si>
  <si>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</si>
  <si>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</si>
  <si>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</si>
  <si>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</si>
  <si>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</si>
  <si>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</si>
  <si>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</si>
  <si>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</si>
  <si>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</si>
  <si>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</si>
  <si>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</si>
  <si>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</si>
  <si>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</si>
  <si>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</si>
  <si>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</si>
  <si>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</si>
  <si>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</si>
  <si>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</si>
  <si>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</si>
  <si>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</si>
  <si>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</si>
  <si>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</si>
  <si>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</si>
  <si>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</si>
  <si>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</si>
  <si>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</si>
  <si>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</si>
  <si>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</si>
  <si>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</si>
  <si>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</si>
  <si>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</si>
  <si>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</si>
  <si>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</si>
  <si>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</si>
  <si>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</si>
  <si>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</si>
  <si>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</si>
  <si>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</si>
  <si>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</si>
  <si>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</si>
  <si>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</si>
  <si>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</si>
  <si>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</si>
  <si>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</si>
  <si>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</si>
  <si>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</si>
  <si>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</si>
  <si>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</si>
  <si>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</si>
  <si>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</si>
  <si>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</si>
  <si>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</si>
  <si>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</si>
  <si>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</si>
  <si>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</si>
  <si>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</si>
  <si>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</si>
  <si>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</si>
  <si>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</si>
  <si>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</si>
  <si>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</si>
  <si>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</si>
  <si>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</si>
  <si>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</si>
  <si>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</si>
  <si>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</si>
  <si>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</si>
  <si>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</si>
  <si>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</si>
  <si>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</si>
  <si>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</si>
  <si>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</si>
  <si>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</si>
  <si>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</si>
  <si>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</si>
  <si>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</si>
  <si>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</si>
  <si>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</si>
  <si>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</si>
  <si>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</si>
  <si>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</si>
  <si>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</si>
  <si>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</si>
  <si>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</si>
  <si>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</si>
  <si>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</si>
  <si>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</si>
  <si>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</si>
  <si>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</si>
  <si>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</si>
  <si>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</si>
  <si>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</si>
  <si>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</si>
  <si>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</si>
  <si>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</si>
  <si>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</si>
  <si>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</si>
  <si>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</si>
  <si>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</si>
  <si>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</si>
  <si>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</si>
  <si>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</si>
  <si>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</si>
  <si>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</si>
  <si>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</si>
  <si>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</si>
  <si>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</si>
  <si>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</si>
  <si>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</si>
  <si>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</si>
  <si>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</si>
  <si>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</si>
  <si>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</si>
  <si>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</si>
  <si>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</si>
  <si>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</si>
  <si>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</si>
  <si>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</si>
  <si>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</si>
  <si>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</si>
  <si>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</si>
  <si>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</si>
  <si>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</si>
  <si>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</si>
  <si>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</si>
  <si>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</si>
  <si>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</si>
  <si>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</si>
  <si>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</si>
  <si>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</si>
  <si>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</si>
  <si>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</si>
  <si>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</si>
  <si>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</si>
  <si>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</si>
  <si>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</si>
  <si>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</si>
  <si>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</si>
  <si>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</si>
  <si>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</si>
  <si>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</si>
  <si>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</si>
  <si>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</si>
  <si>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</si>
  <si>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</si>
  <si>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</si>
  <si>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</si>
  <si>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</si>
  <si>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</si>
  <si>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</si>
  <si>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</si>
  <si>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</si>
  <si>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</si>
  <si>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</si>
  <si>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</si>
  <si>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</si>
  <si>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</si>
  <si>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</si>
  <si>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</si>
  <si>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</si>
  <si>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</si>
  <si>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</si>
  <si>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</si>
  <si>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</si>
  <si>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</si>
  <si>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</si>
  <si>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</si>
  <si>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</si>
  <si>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</si>
  <si>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</si>
  <si>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</si>
  <si>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</si>
  <si>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</si>
  <si>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</si>
  <si>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</si>
  <si>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</si>
  <si>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</si>
  <si>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</si>
  <si>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</si>
  <si>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</si>
  <si>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</si>
  <si>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</si>
  <si>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</si>
  <si>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</si>
  <si>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</si>
  <si>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</si>
  <si>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</si>
  <si>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</si>
  <si>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</si>
  <si>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</si>
  <si>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</si>
  <si>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</si>
  <si>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</si>
  <si>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</si>
  <si>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</si>
  <si>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</si>
  <si>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</si>
  <si>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</si>
  <si>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</si>
  <si>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</si>
  <si>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</si>
  <si>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</si>
  <si>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</si>
  <si>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</si>
  <si>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</si>
  <si>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</si>
  <si>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</si>
  <si>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</si>
  <si>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</si>
  <si>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</si>
  <si>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</si>
  <si>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</si>
  <si>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</si>
  <si>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</si>
  <si>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</si>
  <si>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</si>
  <si>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</si>
  <si>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</si>
  <si>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</si>
  <si>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</si>
  <si>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</si>
  <si>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</si>
  <si>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</si>
  <si>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</si>
  <si>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</si>
  <si>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</si>
  <si>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</si>
  <si>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</si>
  <si>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</si>
  <si>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</si>
  <si>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</si>
  <si>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</si>
  <si>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</si>
  <si>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</si>
  <si>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</si>
  <si>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</si>
  <si>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</si>
  <si>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</si>
  <si>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</si>
  <si>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</si>
  <si>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</si>
  <si>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</si>
  <si>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</si>
  <si>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</si>
  <si>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</si>
  <si>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</si>
  <si>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</si>
  <si>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</si>
  <si>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</si>
  <si>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</si>
  <si>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</si>
  <si>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</si>
  <si>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</si>
  <si>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</si>
  <si>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</si>
  <si>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</si>
  <si>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</si>
  <si>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</si>
  <si>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</si>
  <si>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</si>
  <si>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</si>
  <si>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</si>
  <si>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</si>
  <si>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</si>
  <si>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</si>
  <si>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</si>
  <si>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</si>
  <si>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</si>
  <si>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</si>
  <si>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</si>
  <si>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</si>
  <si>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</si>
  <si>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</si>
  <si>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</si>
  <si>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</si>
  <si>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</si>
  <si>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</si>
  <si>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</si>
  <si>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</si>
  <si>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</si>
  <si>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</si>
  <si>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</si>
  <si>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</si>
  <si>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</si>
  <si>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</si>
  <si>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</si>
  <si>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</si>
  <si>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</si>
  <si>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</si>
  <si>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</si>
  <si>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</si>
  <si>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</si>
  <si>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</si>
  <si>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</si>
  <si>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</si>
  <si>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</si>
  <si>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</si>
  <si>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</si>
  <si>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</si>
  <si>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</si>
  <si>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</si>
  <si>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</si>
  <si>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</si>
  <si>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</si>
  <si>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</si>
  <si>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</si>
  <si>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</si>
  <si>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</si>
  <si>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</si>
  <si>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</si>
  <si>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</si>
  <si>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</si>
  <si>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</si>
  <si>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</si>
  <si>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</si>
  <si>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</si>
  <si>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</si>
  <si>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</si>
  <si>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</si>
  <si>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</si>
  <si>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</si>
  <si>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</si>
  <si>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</si>
  <si>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</si>
  <si>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</si>
  <si>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</si>
  <si>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</si>
  <si>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</si>
  <si>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</si>
  <si>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</si>
  <si>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</si>
  <si>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</si>
  <si>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</si>
  <si>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</si>
  <si>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</si>
  <si>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</si>
  <si>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</si>
  <si>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</si>
  <si>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</si>
  <si>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</si>
  <si>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</si>
  <si>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</si>
  <si>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</si>
  <si>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</si>
  <si>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</si>
  <si>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</si>
  <si>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</si>
  <si>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</si>
  <si>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</si>
  <si>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</si>
  <si>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</si>
  <si>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</si>
  <si>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</si>
  <si>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</si>
  <si>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</si>
  <si>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</si>
  <si>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</si>
  <si>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</si>
  <si>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</si>
  <si>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</si>
  <si>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</si>
  <si>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</si>
  <si>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</si>
  <si>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</si>
  <si>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</si>
  <si>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</si>
  <si>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</si>
  <si>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</si>
  <si>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</si>
  <si>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</si>
  <si>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</si>
  <si>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</si>
  <si>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</si>
  <si>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</si>
  <si>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</si>
  <si>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</si>
  <si>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</si>
  <si>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</si>
  <si>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</si>
  <si>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</si>
  <si>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</si>
  <si>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</si>
  <si>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</si>
  <si>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</si>
  <si>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</si>
  <si>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</si>
  <si>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</si>
  <si>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</si>
  <si>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</si>
  <si>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</si>
  <si>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</si>
  <si>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</si>
  <si>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</si>
  <si>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</si>
  <si>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</si>
  <si>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</si>
  <si>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</si>
  <si>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</si>
  <si>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</si>
  <si>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</si>
  <si>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</si>
  <si>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</si>
  <si>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</si>
  <si>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</si>
  <si>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</si>
  <si>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</si>
  <si>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</si>
  <si>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</si>
  <si>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</si>
  <si>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</si>
  <si>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</si>
  <si>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</si>
  <si>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</si>
  <si>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</si>
  <si>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</si>
  <si>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</si>
  <si>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</si>
  <si>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</si>
  <si>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</si>
  <si>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</si>
  <si>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</si>
  <si>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</si>
  <si>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</si>
  <si>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</si>
  <si>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</si>
  <si>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</si>
  <si>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</si>
  <si>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</si>
  <si>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</si>
  <si>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</si>
  <si>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</si>
  <si>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</si>
  <si>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</si>
  <si>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</si>
  <si>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</si>
  <si>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</si>
  <si>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</si>
  <si>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</si>
  <si>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</si>
  <si>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</si>
  <si>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</si>
  <si>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</si>
  <si>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</si>
  <si>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</si>
  <si>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</si>
  <si>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</si>
  <si>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</si>
  <si>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</si>
  <si>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</si>
  <si>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</si>
  <si>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</si>
  <si>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</si>
  <si>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</si>
  <si>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</si>
  <si>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</si>
  <si>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</si>
  <si>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</si>
  <si>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</si>
  <si>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</si>
  <si>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</si>
  <si>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</si>
  <si>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</si>
  <si>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</si>
  <si>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</si>
  <si>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</si>
  <si>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</si>
  <si>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</si>
  <si>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</si>
  <si>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</si>
  <si>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</si>
  <si>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</si>
  <si>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</si>
  <si>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</si>
  <si>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</si>
  <si>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</si>
  <si>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</si>
  <si>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</si>
  <si>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</si>
  <si>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</si>
  <si>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</si>
  <si>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</si>
  <si>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</si>
  <si>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</si>
  <si>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</si>
  <si>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</si>
  <si>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</si>
  <si>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</si>
  <si>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</si>
  <si>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</si>
  <si>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</si>
  <si>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</si>
  <si>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</si>
  <si>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</si>
  <si>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</si>
  <si>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</si>
  <si>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</si>
  <si>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</si>
  <si>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</si>
  <si>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</si>
  <si>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</si>
  <si>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</si>
  <si>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</si>
  <si>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</si>
  <si>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</si>
  <si>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</si>
  <si>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</si>
  <si>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</si>
  <si>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</si>
  <si>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</si>
  <si>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</si>
  <si>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</si>
  <si>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</si>
  <si>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</si>
  <si>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</si>
  <si>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</si>
  <si>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</si>
  <si>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</si>
  <si>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</si>
  <si>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</si>
  <si>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</si>
  <si>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</si>
  <si>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</si>
  <si>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</si>
  <si>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</si>
  <si>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</si>
  <si>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</si>
  <si>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</si>
  <si>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</si>
  <si>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</si>
  <si>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</si>
  <si>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</si>
  <si>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</si>
  <si>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</si>
  <si>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</si>
  <si>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</si>
  <si>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</si>
  <si>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</si>
  <si>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</si>
  <si>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</si>
  <si>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</si>
  <si>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</si>
  <si>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</si>
  <si>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</si>
  <si>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</si>
  <si>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</si>
  <si>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</si>
  <si>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</si>
  <si>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</si>
  <si>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</si>
  <si>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</si>
  <si>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</si>
  <si>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</si>
  <si>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</si>
  <si>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</si>
  <si>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</si>
  <si>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</si>
  <si>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</si>
  <si>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</si>
  <si>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</si>
  <si>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</si>
  <si>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</si>
  <si>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</si>
  <si>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</si>
  <si>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</si>
  <si>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</si>
  <si>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</si>
  <si>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</si>
  <si>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</si>
  <si>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</si>
  <si>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</si>
  <si>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</si>
  <si>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</si>
  <si>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</si>
  <si>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</si>
  <si>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</si>
  <si>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</si>
  <si>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</si>
  <si>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</si>
  <si>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</si>
  <si>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</si>
  <si>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</si>
  <si>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</si>
  <si>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</si>
  <si>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</si>
  <si>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</si>
  <si>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</si>
  <si>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</si>
  <si>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</si>
  <si>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</si>
  <si>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</si>
  <si>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</si>
  <si>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</si>
  <si>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</si>
  <si>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</si>
  <si>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</si>
  <si>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</si>
  <si>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</si>
  <si>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</si>
  <si>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</si>
  <si>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</si>
  <si>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</si>
  <si>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</si>
  <si>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</si>
  <si>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</si>
  <si>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</si>
  <si>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</si>
  <si>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</si>
  <si>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</si>
  <si>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</si>
  <si>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</si>
  <si>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</si>
  <si>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</si>
  <si>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</si>
  <si>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</si>
  <si>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</si>
  <si>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</si>
  <si>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</si>
  <si>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</si>
  <si>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</si>
  <si>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</si>
  <si>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</si>
  <si>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</si>
  <si>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</si>
  <si>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</si>
  <si>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</si>
  <si>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</si>
  <si>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</si>
  <si>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</si>
  <si>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</si>
  <si>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</si>
  <si>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</si>
  <si>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</si>
  <si>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</si>
  <si>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</si>
  <si>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</si>
  <si>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</si>
  <si>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</si>
  <si>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</si>
  <si>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</si>
  <si>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</si>
  <si>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</si>
  <si>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</si>
  <si>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</si>
  <si>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</si>
  <si>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</si>
  <si>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</si>
  <si>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</si>
  <si>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</si>
  <si>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</si>
  <si>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</si>
  <si>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</si>
  <si>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</si>
  <si>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</si>
  <si>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</si>
  <si>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</si>
  <si>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</si>
  <si>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</si>
  <si>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</si>
  <si>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</si>
  <si>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</si>
  <si>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</si>
  <si>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</si>
  <si>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</si>
  <si>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</si>
  <si>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</si>
  <si>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</si>
  <si>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</si>
  <si>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</si>
  <si>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</si>
  <si>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</si>
  <si>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</si>
  <si>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</si>
  <si>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</si>
  <si>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</si>
  <si>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</si>
  <si>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</si>
  <si>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</si>
  <si>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</si>
  <si>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</si>
  <si>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</si>
  <si>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</si>
  <si>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</si>
  <si>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</si>
  <si>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</si>
  <si>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</si>
  <si>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</si>
  <si>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</si>
  <si>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</si>
  <si>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</si>
  <si>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</si>
  <si>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</si>
  <si>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</si>
  <si>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</si>
  <si>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</si>
  <si>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</si>
  <si>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</si>
  <si>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</si>
  <si>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</si>
  <si>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</si>
  <si>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</si>
  <si>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</si>
  <si>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</si>
  <si>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</si>
  <si>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</si>
  <si>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</si>
  <si>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</si>
  <si>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</si>
  <si>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</si>
  <si>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</si>
  <si>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</si>
  <si>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</si>
  <si>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</si>
  <si>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</si>
  <si>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</si>
  <si>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</si>
  <si>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</si>
  <si>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</si>
  <si>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</si>
  <si>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</si>
  <si>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</si>
  <si>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</si>
  <si>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</si>
  <si>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</si>
  <si>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</si>
  <si>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</si>
  <si>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</si>
  <si>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</si>
  <si>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</si>
  <si>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</si>
  <si>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</si>
  <si>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</si>
  <si>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</si>
  <si>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</si>
  <si>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</si>
  <si>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</si>
  <si>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</si>
  <si>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</si>
  <si>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</si>
  <si>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</si>
  <si>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</si>
  <si>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</si>
  <si>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</si>
  <si>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</si>
  <si>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</si>
  <si>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</si>
  <si>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</si>
  <si>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</si>
  <si>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</si>
  <si>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</si>
  <si>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</si>
  <si>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</si>
  <si>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</si>
  <si>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</si>
  <si>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</si>
  <si>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</si>
  <si>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</si>
  <si>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</si>
  <si>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</si>
  <si>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</si>
  <si>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</si>
  <si>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</si>
  <si>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</si>
  <si>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</si>
  <si>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</si>
  <si>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</si>
  <si>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</si>
  <si>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</si>
  <si>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</si>
  <si>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</si>
  <si>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</si>
  <si>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</si>
  <si>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</si>
  <si>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</si>
  <si>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</si>
  <si>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</si>
  <si>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</si>
  <si>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</si>
  <si>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</si>
  <si>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</si>
  <si>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</si>
  <si>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</si>
  <si>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</si>
  <si>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</si>
  <si>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</si>
  <si>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</si>
  <si>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</si>
  <si>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</si>
  <si>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</si>
  <si>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</si>
  <si>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</si>
  <si>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</si>
  <si>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</si>
  <si>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</si>
  <si>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</si>
  <si>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</si>
  <si>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</si>
  <si>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</si>
  <si>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</si>
  <si>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</si>
  <si>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</si>
  <si>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</si>
  <si>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</si>
  <si>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</si>
  <si>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</si>
  <si>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</si>
  <si>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</si>
  <si>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</si>
  <si>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</si>
  <si>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</si>
  <si>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</si>
  <si>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</si>
  <si>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</si>
  <si>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</si>
  <si>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</si>
  <si>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</si>
  <si>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</si>
  <si>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</si>
  <si>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</si>
  <si>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</si>
  <si>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</si>
  <si>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</si>
  <si>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</si>
  <si>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</si>
  <si>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</si>
  <si>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</si>
  <si>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</si>
  <si>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</si>
  <si>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</si>
  <si>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</si>
  <si>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</si>
  <si>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</si>
  <si>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</si>
  <si>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</si>
  <si>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</si>
  <si>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</si>
  <si>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</si>
  <si>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</si>
  <si>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</si>
  <si>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</si>
  <si>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</si>
  <si>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</si>
  <si>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</si>
  <si>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</si>
  <si>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</si>
  <si>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</si>
  <si>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</si>
  <si>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</si>
  <si>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</si>
  <si>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</si>
  <si>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</si>
  <si>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</si>
  <si>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</si>
  <si>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</si>
  <si>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</si>
  <si>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</si>
  <si>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</si>
  <si>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</si>
  <si>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</si>
  <si>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</si>
  <si>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</si>
  <si>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</si>
  <si>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</si>
  <si>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</si>
  <si>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</si>
  <si>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</si>
  <si>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</si>
  <si>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</si>
  <si>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</si>
  <si>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</si>
  <si>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</si>
  <si>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</si>
  <si>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</si>
  <si>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</si>
  <si>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</si>
  <si>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</si>
  <si>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</si>
  <si>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</si>
  <si>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</si>
  <si>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</si>
  <si>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</si>
  <si>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</si>
  <si>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</si>
  <si>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</si>
  <si>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</si>
  <si>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</si>
  <si>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</si>
  <si>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</si>
  <si>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</si>
  <si>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</si>
  <si>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</si>
  <si>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</si>
  <si>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</si>
  <si>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</si>
  <si>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</si>
  <si>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</si>
  <si>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</si>
  <si>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</si>
  <si>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</si>
  <si>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</si>
  <si>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</si>
  <si>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</si>
  <si>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</si>
  <si>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</si>
  <si>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</si>
  <si>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</si>
  <si>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</si>
  <si>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</si>
  <si>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</si>
  <si>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</si>
  <si>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</si>
  <si>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</si>
  <si>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</si>
  <si>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</si>
  <si>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</si>
  <si>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</si>
  <si>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</si>
  <si>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</si>
  <si>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</si>
  <si>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</si>
  <si>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</si>
  <si>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</si>
  <si>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</si>
  <si>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</si>
  <si>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</si>
  <si>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</si>
  <si>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</si>
  <si>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</si>
  <si>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</si>
  <si>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</si>
  <si>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</si>
  <si>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</si>
  <si>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</si>
  <si>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</si>
  <si>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</si>
  <si>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</si>
  <si>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</si>
  <si>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</si>
  <si>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</si>
  <si>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</si>
  <si>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</si>
  <si>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</si>
  <si>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</si>
  <si>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</si>
  <si>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</si>
  <si>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</si>
  <si>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</si>
  <si>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</si>
  <si>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</si>
  <si>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</si>
  <si>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</si>
  <si>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</si>
  <si>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</si>
  <si>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</si>
  <si>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</si>
  <si>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</si>
  <si>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</si>
  <si>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</si>
  <si>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</si>
  <si>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</si>
  <si>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</si>
  <si>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</si>
  <si>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</si>
  <si>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</si>
  <si>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</si>
  <si>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</si>
  <si>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</si>
  <si>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</si>
  <si>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</si>
  <si>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</si>
  <si>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</si>
  <si>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</si>
  <si>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</si>
  <si>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</si>
  <si>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</si>
  <si>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</si>
  <si>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</si>
  <si>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</si>
  <si>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</si>
  <si>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</si>
  <si>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</si>
  <si>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</si>
  <si>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</si>
  <si>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</si>
  <si>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</si>
  <si>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</si>
  <si>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</si>
  <si>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</si>
  <si>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</si>
  <si>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</si>
  <si>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</si>
  <si>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</si>
  <si>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</si>
  <si>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</si>
  <si>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</si>
  <si>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</si>
  <si>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</si>
  <si>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</si>
  <si>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</si>
  <si>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</si>
  <si>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</si>
  <si>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</si>
  <si>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</si>
  <si>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</si>
  <si>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</si>
  <si>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</si>
  <si>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</si>
  <si>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</si>
  <si>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</si>
  <si>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</si>
  <si>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</si>
  <si>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</si>
  <si>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</si>
  <si>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</si>
  <si>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</si>
  <si>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</si>
  <si>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</si>
  <si>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</si>
  <si>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</si>
  <si>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</si>
  <si>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</si>
  <si>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</si>
  <si>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</si>
  <si>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</si>
  <si>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</si>
  <si>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</si>
  <si>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</si>
  <si>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</si>
  <si>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</si>
  <si>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</si>
  <si>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</si>
  <si>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</si>
  <si>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</si>
  <si>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</si>
  <si>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</si>
  <si>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</si>
  <si>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</si>
  <si>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</si>
  <si>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</si>
  <si>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</si>
  <si>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</si>
  <si>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</si>
  <si>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</si>
  <si>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</si>
  <si>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</si>
  <si>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</si>
  <si>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</si>
  <si>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</si>
  <si>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</si>
  <si>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</si>
  <si>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</si>
  <si>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</si>
  <si>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</si>
  <si>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</si>
  <si>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</si>
  <si>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</si>
  <si>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</si>
  <si>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</si>
  <si>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</si>
  <si>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</si>
  <si>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</si>
  <si>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</si>
  <si>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</si>
  <si>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</si>
  <si>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</si>
  <si>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</si>
  <si>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</si>
  <si>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</si>
  <si>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</si>
  <si>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</si>
  <si>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</si>
  <si>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</si>
  <si>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</si>
  <si>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</si>
  <si>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</si>
  <si>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</si>
  <si>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</si>
  <si>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</si>
  <si>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</si>
  <si>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</si>
  <si>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</si>
  <si>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</si>
  <si>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</si>
  <si>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</si>
  <si>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</si>
  <si>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</si>
  <si>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</si>
  <si>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</si>
  <si>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</si>
  <si>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</si>
  <si>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</si>
  <si>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</si>
  <si>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</si>
  <si>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Ferdinandovac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</si>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</sst>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1026294.1900000002</v>
      </c>
      <c r="D2" s="7">
        <f>'PR-RAS'!E6</f>
        <v>1045486.44</v>
      </c>
      <c r="E2" s="7">
        <v>0</v>
      </c>
      <c r="F2" s="7">
        <v>0</v>
      </c>
      <c r="G2" s="8">
        <f t="shared" ref="G2:G274" si="0">(B2/1000)*(C2*1+D2*2)</f>
        <v>3117.2670700000003</v>
      </c>
      <c r="H2" s="8">
        <f t="shared" ref="H2:H274" si="1">ABS(C2-ROUND(C2,0))+ABS(D2-ROUND(D2,0))</f>
        <v>0.63000000012107193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903993.55</v>
      </c>
      <c r="D45" s="2">
        <f>'PR-RAS'!E49</f>
        <v>951520.2</v>
      </c>
      <c r="E45" s="2">
        <v>0</v>
      </c>
      <c r="F45" s="2">
        <v>0</v>
      </c>
      <c r="G45" s="3">
        <f t="shared" si="0"/>
        <v>123509.4938</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892734.62</v>
      </c>
      <c r="D64" s="2">
        <f>'PR-RAS'!E68</f>
        <v>935303.87</v>
      </c>
      <c r="E64" s="2">
        <v>0</v>
      </c>
      <c r="F64" s="2">
        <v>0</v>
      </c>
      <c r="G64" s="3">
        <f t="shared" si="0"/>
        <v>174090.56868</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870825.96</v>
      </c>
      <c r="D65" s="2">
        <f>'PR-RAS'!E69</f>
        <v>930714.19</v>
      </c>
      <c r="E65" s="2">
        <v>0</v>
      </c>
      <c r="F65" s="2">
        <v>0</v>
      </c>
      <c r="G65" s="3">
        <f t="shared" si="0"/>
        <v>174864.27776</v>
      </c>
      <c r="H65" s="3">
        <f t="shared" si="1"/>
        <v>0.22999999998137355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21908.66</v>
      </c>
      <c r="D66" s="2">
        <f>'PR-RAS'!E70</f>
        <v>4589.68</v>
      </c>
      <c r="E66" s="2">
        <v>0</v>
      </c>
      <c r="F66" s="2">
        <v>0</v>
      </c>
      <c r="G66" s="3">
        <f t="shared" si="0"/>
        <v>2020.7213000000002</v>
      </c>
      <c r="H66" s="3">
        <f t="shared" si="1"/>
        <v>0.65999999999985448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11258.93</v>
      </c>
      <c r="D73" s="2">
        <f>'PR-RAS'!E77</f>
        <v>16216.33</v>
      </c>
      <c r="E73" s="2">
        <v>0</v>
      </c>
      <c r="F73" s="2">
        <v>0</v>
      </c>
      <c r="G73" s="3">
        <f t="shared" si="0"/>
        <v>3145.7944799999996</v>
      </c>
      <c r="H73" s="3">
        <f t="shared" si="1"/>
        <v>0.3999999999996362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11</v>
      </c>
      <c r="D74" s="2">
        <f>'PR-RAS'!E78</f>
        <v>0</v>
      </c>
      <c r="E74" s="2">
        <v>0</v>
      </c>
      <c r="F74" s="2">
        <v>0</v>
      </c>
      <c r="G74" s="3">
        <f t="shared" si="0"/>
        <v>0.80299999999999994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11247.93</v>
      </c>
      <c r="D76" s="2">
        <f>'PR-RAS'!E80</f>
        <v>16216.33</v>
      </c>
      <c r="E76" s="2">
        <v>0</v>
      </c>
      <c r="F76" s="2">
        <v>0</v>
      </c>
      <c r="G76" s="3">
        <f t="shared" si="0"/>
        <v>3276.0442499999995</v>
      </c>
      <c r="H76" s="3">
        <f t="shared" si="1"/>
        <v>0.3999999999996362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3935.04</v>
      </c>
      <c r="D102" s="2">
        <f>'PR-RAS'!E106</f>
        <v>3820.65</v>
      </c>
      <c r="E102" s="2">
        <v>0</v>
      </c>
      <c r="F102" s="2">
        <v>0</v>
      </c>
      <c r="G102" s="3">
        <f t="shared" si="0"/>
        <v>1169.2103400000001</v>
      </c>
      <c r="H102" s="3">
        <f t="shared" si="1"/>
        <v>0.38999999999987267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3935.04</v>
      </c>
      <c r="D108" s="2">
        <f>'PR-RAS'!E112</f>
        <v>3820.65</v>
      </c>
      <c r="E108" s="2">
        <v>0</v>
      </c>
      <c r="F108" s="2">
        <v>0</v>
      </c>
      <c r="G108" s="3">
        <f t="shared" si="0"/>
        <v>1238.6683800000001</v>
      </c>
      <c r="H108" s="3">
        <f t="shared" si="1"/>
        <v>0.38999999999987267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3935.04</v>
      </c>
      <c r="D113" s="2">
        <f>'PR-RAS'!E117</f>
        <v>3820.65</v>
      </c>
      <c r="E113" s="2">
        <v>0</v>
      </c>
      <c r="F113" s="2">
        <v>0</v>
      </c>
      <c r="G113" s="3">
        <f t="shared" si="0"/>
        <v>1296.55008</v>
      </c>
      <c r="H113" s="3">
        <f t="shared" si="1"/>
        <v>0.38999999999987267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2237.04</v>
      </c>
      <c r="D121" s="2">
        <f>'PR-RAS'!E125</f>
        <v>1207.3499999999999</v>
      </c>
      <c r="E121" s="2">
        <v>0</v>
      </c>
      <c r="F121" s="2">
        <v>0</v>
      </c>
      <c r="G121" s="3">
        <f t="shared" si="0"/>
        <v>558.2088</v>
      </c>
      <c r="H121" s="3">
        <f t="shared" si="1"/>
        <v>0.38999999999987267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1481</v>
      </c>
      <c r="D122" s="2">
        <f>'PR-RAS'!E126</f>
        <v>402.44</v>
      </c>
      <c r="E122" s="2">
        <v>0</v>
      </c>
      <c r="F122" s="2">
        <v>0</v>
      </c>
      <c r="G122" s="3">
        <f t="shared" si="0"/>
        <v>276.59147999999999</v>
      </c>
      <c r="H122" s="3">
        <f t="shared" si="1"/>
        <v>0.43999999999999773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223</v>
      </c>
      <c r="D123" s="2">
        <f>'PR-RAS'!E127</f>
        <v>215</v>
      </c>
      <c r="E123" s="2">
        <v>0</v>
      </c>
      <c r="F123" s="2">
        <v>0</v>
      </c>
      <c r="G123" s="3">
        <f t="shared" si="0"/>
        <v>79.665999999999997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1258</v>
      </c>
      <c r="D124" s="2">
        <f>'PR-RAS'!E128</f>
        <v>187.44</v>
      </c>
      <c r="E124" s="2">
        <v>0</v>
      </c>
      <c r="F124" s="2">
        <v>0</v>
      </c>
      <c r="G124" s="3">
        <f t="shared" si="0"/>
        <v>200.84424000000001</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756.04</v>
      </c>
      <c r="D125" s="2">
        <f>'PR-RAS'!E129</f>
        <v>804.91</v>
      </c>
      <c r="E125" s="2">
        <v>0</v>
      </c>
      <c r="F125" s="2">
        <v>0</v>
      </c>
      <c r="G125" s="3">
        <f t="shared" si="0"/>
        <v>293.36663999999996</v>
      </c>
      <c r="H125" s="3">
        <f t="shared" si="1"/>
        <v>0.12999999999999545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756.04</v>
      </c>
      <c r="D126" s="2">
        <f>'PR-RAS'!E130</f>
        <v>804.91</v>
      </c>
      <c r="E126" s="2">
        <v>0</v>
      </c>
      <c r="F126" s="2">
        <v>0</v>
      </c>
      <c r="G126" s="3">
        <f t="shared" si="0"/>
        <v>295.73249999999996</v>
      </c>
      <c r="H126" s="3">
        <f t="shared" si="1"/>
        <v>0.12999999999999545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116128.54000000001</v>
      </c>
      <c r="D130" s="2">
        <f>'PR-RAS'!E134</f>
        <v>88938.23000000001</v>
      </c>
      <c r="E130" s="2">
        <v>0</v>
      </c>
      <c r="F130" s="2">
        <v>0</v>
      </c>
      <c r="G130" s="3">
        <f t="shared" si="0"/>
        <v>37926.645000000004</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116128.54000000001</v>
      </c>
      <c r="D131" s="2">
        <f>'PR-RAS'!E135</f>
        <v>88938.23000000001</v>
      </c>
      <c r="E131" s="2">
        <v>0</v>
      </c>
      <c r="F131" s="2">
        <v>0</v>
      </c>
      <c r="G131" s="3">
        <f t="shared" si="0"/>
        <v>38220.65</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50022.68</v>
      </c>
      <c r="D132" s="2">
        <f>'PR-RAS'!E136</f>
        <v>55954.58</v>
      </c>
      <c r="E132" s="2">
        <v>0</v>
      </c>
      <c r="F132" s="2">
        <v>0</v>
      </c>
      <c r="G132" s="3">
        <f t="shared" si="0"/>
        <v>21213.071039999999</v>
      </c>
      <c r="H132" s="3">
        <f t="shared" si="1"/>
        <v>0.73999999999796273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66105.86</v>
      </c>
      <c r="D133" s="2">
        <f>'PR-RAS'!E137</f>
        <v>32983.65</v>
      </c>
      <c r="E133" s="2">
        <v>0</v>
      </c>
      <c r="F133" s="2">
        <v>0</v>
      </c>
      <c r="G133" s="3">
        <f t="shared" si="0"/>
        <v>17433.65712</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940894.9</v>
      </c>
      <c r="D148" s="2">
        <f>'PR-RAS'!E152</f>
        <v>1092024.93</v>
      </c>
      <c r="E148" s="2">
        <v>0</v>
      </c>
      <c r="F148" s="2">
        <v>0</v>
      </c>
      <c r="G148" s="3">
        <f t="shared" si="0"/>
        <v>459366.87971999997</v>
      </c>
      <c r="H148" s="3">
        <f t="shared" si="1"/>
        <v>0.17000000004190952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814658.34000000008</v>
      </c>
      <c r="D149" s="2">
        <f>'PR-RAS'!E153</f>
        <v>956185.47</v>
      </c>
      <c r="E149" s="2">
        <v>0</v>
      </c>
      <c r="F149" s="2">
        <v>0</v>
      </c>
      <c r="G149" s="3">
        <f t="shared" si="0"/>
        <v>403600.33344000002</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677833.03</v>
      </c>
      <c r="D150" s="2">
        <f>'PR-RAS'!E154</f>
        <v>796114.68</v>
      </c>
      <c r="E150" s="2">
        <v>0</v>
      </c>
      <c r="F150" s="2">
        <v>0</v>
      </c>
      <c r="G150" s="3">
        <f t="shared" si="0"/>
        <v>338239.29611</v>
      </c>
      <c r="H150" s="3">
        <f t="shared" si="1"/>
        <v>0.34999999997671694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649070.61</v>
      </c>
      <c r="D151" s="2">
        <f>'PR-RAS'!E155</f>
        <v>762572.47</v>
      </c>
      <c r="E151" s="2">
        <v>0</v>
      </c>
      <c r="F151" s="2">
        <v>0</v>
      </c>
      <c r="G151" s="3">
        <f t="shared" si="0"/>
        <v>326132.33249999996</v>
      </c>
      <c r="H151" s="3">
        <f t="shared" si="1"/>
        <v>0.85999999998603016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12483.87</v>
      </c>
      <c r="D153" s="2">
        <f>'PR-RAS'!E157</f>
        <v>12898.93</v>
      </c>
      <c r="E153" s="2">
        <v>0</v>
      </c>
      <c r="F153" s="2">
        <v>0</v>
      </c>
      <c r="G153" s="3">
        <f t="shared" si="0"/>
        <v>5818.8229600000004</v>
      </c>
      <c r="H153" s="3">
        <f t="shared" si="1"/>
        <v>0.19999999999890861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16278.55</v>
      </c>
      <c r="D154" s="2">
        <f>'PR-RAS'!E158</f>
        <v>20643.28</v>
      </c>
      <c r="E154" s="2">
        <v>0</v>
      </c>
      <c r="F154" s="2">
        <v>0</v>
      </c>
      <c r="G154" s="3">
        <f t="shared" si="0"/>
        <v>8807.4618300000002</v>
      </c>
      <c r="H154" s="3">
        <f t="shared" si="1"/>
        <v>0.72999999999956344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33009.870000000003</v>
      </c>
      <c r="D155" s="2">
        <f>'PR-RAS'!E159</f>
        <v>36437.71</v>
      </c>
      <c r="E155" s="2">
        <v>0</v>
      </c>
      <c r="F155" s="2">
        <v>0</v>
      </c>
      <c r="G155" s="3">
        <f t="shared" si="0"/>
        <v>16306.33466</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103815.44</v>
      </c>
      <c r="D156" s="2">
        <f>'PR-RAS'!E160</f>
        <v>123633.08</v>
      </c>
      <c r="E156" s="2">
        <v>0</v>
      </c>
      <c r="F156" s="2">
        <v>0</v>
      </c>
      <c r="G156" s="3">
        <f t="shared" si="0"/>
        <v>54417.647999999994</v>
      </c>
      <c r="H156" s="3">
        <f t="shared" si="1"/>
        <v>0.52000000000407454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103815.44</v>
      </c>
      <c r="D158" s="2">
        <f>'PR-RAS'!E162</f>
        <v>123633.08</v>
      </c>
      <c r="E158" s="2">
        <v>0</v>
      </c>
      <c r="F158" s="2">
        <v>0</v>
      </c>
      <c r="G158" s="3">
        <f t="shared" si="0"/>
        <v>55119.811199999996</v>
      </c>
      <c r="H158" s="3">
        <f t="shared" si="1"/>
        <v>0.52000000000407454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118331.70000000001</v>
      </c>
      <c r="D160" s="2">
        <f>'PR-RAS'!E164</f>
        <v>127555.64000000001</v>
      </c>
      <c r="E160" s="2">
        <v>0</v>
      </c>
      <c r="F160" s="2">
        <v>0</v>
      </c>
      <c r="G160" s="3">
        <f t="shared" si="0"/>
        <v>59377.433820000006</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26683.49</v>
      </c>
      <c r="D161" s="2">
        <f>'PR-RAS'!E165</f>
        <v>28860.07</v>
      </c>
      <c r="E161" s="2">
        <v>0</v>
      </c>
      <c r="F161" s="2">
        <v>0</v>
      </c>
      <c r="G161" s="3">
        <f t="shared" si="0"/>
        <v>13504.580800000002</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1445.74</v>
      </c>
      <c r="D162" s="2">
        <f>'PR-RAS'!E166</f>
        <v>2261.04</v>
      </c>
      <c r="E162" s="2">
        <v>0</v>
      </c>
      <c r="F162" s="2">
        <v>0</v>
      </c>
      <c r="G162" s="3">
        <f t="shared" si="0"/>
        <v>960.81902000000002</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25187.75</v>
      </c>
      <c r="D163" s="2">
        <f>'PR-RAS'!E167</f>
        <v>26482.78</v>
      </c>
      <c r="E163" s="2">
        <v>0</v>
      </c>
      <c r="F163" s="2">
        <v>0</v>
      </c>
      <c r="G163" s="3">
        <f t="shared" si="0"/>
        <v>12660.836219999999</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50</v>
      </c>
      <c r="D164" s="2">
        <f>'PR-RAS'!E168</f>
        <v>116.25</v>
      </c>
      <c r="E164" s="2">
        <v>0</v>
      </c>
      <c r="F164" s="2">
        <v>0</v>
      </c>
      <c r="G164" s="3">
        <f t="shared" si="0"/>
        <v>46.047499999999999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60369.950000000004</v>
      </c>
      <c r="D166" s="2">
        <f>'PR-RAS'!E170</f>
        <v>61747.43</v>
      </c>
      <c r="E166" s="2">
        <v>0</v>
      </c>
      <c r="F166" s="2">
        <v>0</v>
      </c>
      <c r="G166" s="3">
        <f t="shared" si="0"/>
        <v>30337.693650000001</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5087.1099999999997</v>
      </c>
      <c r="D167" s="2">
        <f>'PR-RAS'!E171</f>
        <v>3763.42</v>
      </c>
      <c r="E167" s="2">
        <v>0</v>
      </c>
      <c r="F167" s="2">
        <v>0</v>
      </c>
      <c r="G167" s="3">
        <f t="shared" si="0"/>
        <v>2093.9157</v>
      </c>
      <c r="H167" s="3">
        <f t="shared" si="1"/>
        <v>0.52999999999974534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36474.03</v>
      </c>
      <c r="D168" s="2">
        <f>'PR-RAS'!E172</f>
        <v>37639.85</v>
      </c>
      <c r="E168" s="2">
        <v>0</v>
      </c>
      <c r="F168" s="2">
        <v>0</v>
      </c>
      <c r="G168" s="3">
        <f t="shared" si="0"/>
        <v>18662.872910000002</v>
      </c>
      <c r="H168" s="3">
        <f t="shared" si="1"/>
        <v>0.18000000000029104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17623.330000000002</v>
      </c>
      <c r="D169" s="2">
        <f>'PR-RAS'!E173</f>
        <v>19289.84</v>
      </c>
      <c r="E169" s="2">
        <v>0</v>
      </c>
      <c r="F169" s="2">
        <v>0</v>
      </c>
      <c r="G169" s="3">
        <f t="shared" si="0"/>
        <v>9442.1056800000006</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494.58</v>
      </c>
      <c r="D170" s="2">
        <f>'PR-RAS'!E174</f>
        <v>673.54</v>
      </c>
      <c r="E170" s="2">
        <v>0</v>
      </c>
      <c r="F170" s="2">
        <v>0</v>
      </c>
      <c r="G170" s="3">
        <f t="shared" si="0"/>
        <v>311.24054000000001</v>
      </c>
      <c r="H170" s="3">
        <f t="shared" si="1"/>
        <v>0.8800000000000523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631</v>
      </c>
      <c r="D171" s="2">
        <f>'PR-RAS'!E175</f>
        <v>139.38</v>
      </c>
      <c r="E171" s="2">
        <v>0</v>
      </c>
      <c r="F171" s="2">
        <v>0</v>
      </c>
      <c r="G171" s="3">
        <f t="shared" si="0"/>
        <v>154.6592</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59.9</v>
      </c>
      <c r="D173" s="2">
        <f>'PR-RAS'!E177</f>
        <v>241.4</v>
      </c>
      <c r="E173" s="2">
        <v>0</v>
      </c>
      <c r="F173" s="2">
        <v>0</v>
      </c>
      <c r="G173" s="3">
        <f t="shared" si="0"/>
        <v>93.344400000000007</v>
      </c>
      <c r="H173" s="3">
        <f t="shared" si="1"/>
        <v>0.50000000000000711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26776.44</v>
      </c>
      <c r="D174" s="2">
        <f>'PR-RAS'!E178</f>
        <v>30585.79</v>
      </c>
      <c r="E174" s="2">
        <v>0</v>
      </c>
      <c r="F174" s="2">
        <v>0</v>
      </c>
      <c r="G174" s="3">
        <f t="shared" si="0"/>
        <v>15215.007459999999</v>
      </c>
      <c r="H174" s="3">
        <f t="shared" si="1"/>
        <v>0.64999999999781721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2959.16</v>
      </c>
      <c r="D175" s="2">
        <f>'PR-RAS'!E179</f>
        <v>3808.81</v>
      </c>
      <c r="E175" s="2">
        <v>0</v>
      </c>
      <c r="F175" s="2">
        <v>0</v>
      </c>
      <c r="G175" s="3">
        <f t="shared" si="0"/>
        <v>1840.3597199999997</v>
      </c>
      <c r="H175" s="3">
        <f t="shared" si="1"/>
        <v>0.34999999999990905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7220.13</v>
      </c>
      <c r="D176" s="2">
        <f>'PR-RAS'!E180</f>
        <v>7529.93</v>
      </c>
      <c r="E176" s="2">
        <v>0</v>
      </c>
      <c r="F176" s="2">
        <v>0</v>
      </c>
      <c r="G176" s="3">
        <f t="shared" si="0"/>
        <v>3898.9982500000001</v>
      </c>
      <c r="H176" s="3">
        <f t="shared" si="1"/>
        <v>0.1999999999998181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4708.3</v>
      </c>
      <c r="D178" s="2">
        <f>'PR-RAS'!E182</f>
        <v>5483.58</v>
      </c>
      <c r="E178" s="2">
        <v>0</v>
      </c>
      <c r="F178" s="2">
        <v>0</v>
      </c>
      <c r="G178" s="3">
        <f t="shared" si="0"/>
        <v>2774.5564199999999</v>
      </c>
      <c r="H178" s="3">
        <f t="shared" si="1"/>
        <v>0.72000000000025466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3143.91</v>
      </c>
      <c r="D179" s="2">
        <f>'PR-RAS'!E183</f>
        <v>3462.57</v>
      </c>
      <c r="E179" s="2">
        <v>0</v>
      </c>
      <c r="F179" s="2">
        <v>0</v>
      </c>
      <c r="G179" s="3">
        <f t="shared" si="0"/>
        <v>1792.2908999999997</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3258.66</v>
      </c>
      <c r="D180" s="2">
        <f>'PR-RAS'!E184</f>
        <v>2707.63</v>
      </c>
      <c r="E180" s="2">
        <v>0</v>
      </c>
      <c r="F180" s="2">
        <v>0</v>
      </c>
      <c r="G180" s="3">
        <f t="shared" si="0"/>
        <v>1552.63168</v>
      </c>
      <c r="H180" s="3">
        <f t="shared" si="1"/>
        <v>0.71000000000003638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1942.57</v>
      </c>
      <c r="D181" s="2">
        <f>'PR-RAS'!E185</f>
        <v>2036.84</v>
      </c>
      <c r="E181" s="2">
        <v>0</v>
      </c>
      <c r="F181" s="2">
        <v>0</v>
      </c>
      <c r="G181" s="3">
        <f t="shared" si="0"/>
        <v>1082.925</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2392.0300000000002</v>
      </c>
      <c r="D182" s="2">
        <f>'PR-RAS'!E186</f>
        <v>2542.0300000000002</v>
      </c>
      <c r="E182" s="2">
        <v>0</v>
      </c>
      <c r="F182" s="2">
        <v>0</v>
      </c>
      <c r="G182" s="3">
        <f t="shared" si="0"/>
        <v>1353.17229</v>
      </c>
      <c r="H182" s="3">
        <f t="shared" si="1"/>
        <v>6.0000000000400178E-2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1151.68</v>
      </c>
      <c r="D183" s="2">
        <f>'PR-RAS'!E187</f>
        <v>3014.4</v>
      </c>
      <c r="E183" s="2">
        <v>0</v>
      </c>
      <c r="F183" s="2">
        <v>0</v>
      </c>
      <c r="G183" s="3">
        <f t="shared" si="0"/>
        <v>1306.84736</v>
      </c>
      <c r="H183" s="3">
        <f t="shared" si="1"/>
        <v>0.72000000000002728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4501.82</v>
      </c>
      <c r="D190" s="2">
        <f>'PR-RAS'!E194</f>
        <v>6362.35</v>
      </c>
      <c r="E190" s="2">
        <v>0</v>
      </c>
      <c r="F190" s="2">
        <v>0</v>
      </c>
      <c r="G190" s="3">
        <f t="shared" si="0"/>
        <v>3255.8122800000001</v>
      </c>
      <c r="H190" s="3">
        <f t="shared" si="1"/>
        <v>0.53000000000065484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322.37</v>
      </c>
      <c r="D192" s="2">
        <f>'PR-RAS'!E196</f>
        <v>391.04</v>
      </c>
      <c r="E192" s="2">
        <v>0</v>
      </c>
      <c r="F192" s="2">
        <v>0</v>
      </c>
      <c r="G192" s="3">
        <f t="shared" si="0"/>
        <v>210.94995</v>
      </c>
      <c r="H192" s="3">
        <f t="shared" si="1"/>
        <v>0.41000000000002501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588.87</v>
      </c>
      <c r="D193" s="2">
        <f>'PR-RAS'!E197</f>
        <v>653.91999999999996</v>
      </c>
      <c r="E193" s="2">
        <v>0</v>
      </c>
      <c r="F193" s="2">
        <v>0</v>
      </c>
      <c r="G193" s="3">
        <f t="shared" si="0"/>
        <v>364.16831999999999</v>
      </c>
      <c r="H193" s="3">
        <f t="shared" si="1"/>
        <v>0.21000000000003638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70</v>
      </c>
      <c r="E194" s="2">
        <v>0</v>
      </c>
      <c r="F194" s="2">
        <v>0</v>
      </c>
      <c r="G194" s="3">
        <f t="shared" si="0"/>
        <v>27.02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1602.58</v>
      </c>
      <c r="D197" s="2">
        <f>'PR-RAS'!E201</f>
        <v>2751.39</v>
      </c>
      <c r="E197" s="2">
        <v>0</v>
      </c>
      <c r="F197" s="2">
        <v>0</v>
      </c>
      <c r="G197" s="3">
        <f t="shared" si="0"/>
        <v>1392.65056</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1.53</v>
      </c>
      <c r="D198" s="2">
        <f>'PR-RAS'!E202</f>
        <v>0</v>
      </c>
      <c r="E198" s="2">
        <v>0</v>
      </c>
      <c r="F198" s="2">
        <v>0</v>
      </c>
      <c r="G198" s="3">
        <f t="shared" si="0"/>
        <v>0.30141000000000001</v>
      </c>
      <c r="H198" s="3">
        <f t="shared" si="1"/>
        <v>0.47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1.53</v>
      </c>
      <c r="D212" s="2">
        <f>'PR-RAS'!E216</f>
        <v>0</v>
      </c>
      <c r="E212" s="2">
        <v>0</v>
      </c>
      <c r="F212" s="2">
        <v>0</v>
      </c>
      <c r="G212" s="3">
        <f t="shared" si="0"/>
        <v>0.32283000000000001</v>
      </c>
      <c r="H212" s="3">
        <f t="shared" si="1"/>
        <v>0.47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1.53</v>
      </c>
      <c r="D216" s="2">
        <f>'PR-RAS'!E220</f>
        <v>0</v>
      </c>
      <c r="E216" s="2">
        <v>0</v>
      </c>
      <c r="F216" s="2">
        <v>0</v>
      </c>
      <c r="G216" s="3">
        <f t="shared" si="0"/>
        <v>0.32895000000000002</v>
      </c>
      <c r="H216" s="3">
        <f t="shared" si="1"/>
        <v>0.47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221.95</v>
      </c>
      <c r="D226" s="2">
        <f>'PR-RAS'!E230</f>
        <v>175.15</v>
      </c>
      <c r="E226" s="2">
        <v>0</v>
      </c>
      <c r="F226" s="2">
        <v>0</v>
      </c>
      <c r="G226" s="3">
        <f t="shared" si="0"/>
        <v>128.75624999999999</v>
      </c>
      <c r="H226" s="3">
        <f t="shared" si="1"/>
        <v>0.20000000000001705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221.95</v>
      </c>
      <c r="D253" s="2">
        <f>'PR-RAS'!E257</f>
        <v>175.15</v>
      </c>
      <c r="E253" s="2">
        <v>0</v>
      </c>
      <c r="F253" s="2">
        <v>0</v>
      </c>
      <c r="G253" s="3">
        <f t="shared" si="0"/>
        <v>144.20699999999999</v>
      </c>
      <c r="H253" s="3">
        <f t="shared" si="1"/>
        <v>0.20000000000001705</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221.95</v>
      </c>
      <c r="D254" s="2">
        <f>'PR-RAS'!E258</f>
        <v>175.15</v>
      </c>
      <c r="E254" s="2">
        <v>0</v>
      </c>
      <c r="F254" s="2">
        <v>0</v>
      </c>
      <c r="G254" s="3">
        <f t="shared" si="0"/>
        <v>144.77924999999999</v>
      </c>
      <c r="H254" s="3">
        <f t="shared" si="1"/>
        <v>0.20000000000001705</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7394.98</v>
      </c>
      <c r="D258" s="2">
        <f>'PR-RAS'!E262</f>
        <v>7788.62</v>
      </c>
      <c r="E258" s="2">
        <v>0</v>
      </c>
      <c r="F258" s="2">
        <v>0</v>
      </c>
      <c r="G258" s="3">
        <f t="shared" si="0"/>
        <v>5903.8605400000006</v>
      </c>
      <c r="H258" s="3">
        <f t="shared" si="1"/>
        <v>0.4000000000005457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7394.98</v>
      </c>
      <c r="D265" s="2">
        <f>'PR-RAS'!E269</f>
        <v>7788.62</v>
      </c>
      <c r="E265" s="2">
        <v>0</v>
      </c>
      <c r="F265" s="2">
        <v>0</v>
      </c>
      <c r="G265" s="3">
        <f t="shared" si="0"/>
        <v>6064.6660800000009</v>
      </c>
      <c r="H265" s="3">
        <f t="shared" si="1"/>
        <v>0.4000000000005457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7394.98</v>
      </c>
      <c r="D267" s="2">
        <f>'PR-RAS'!E271</f>
        <v>7788.62</v>
      </c>
      <c r="E267" s="2">
        <v>0</v>
      </c>
      <c r="F267" s="2">
        <v>0</v>
      </c>
      <c r="G267" s="3">
        <f t="shared" si="0"/>
        <v>6110.6105200000011</v>
      </c>
      <c r="H267" s="3">
        <f t="shared" si="1"/>
        <v>0.4000000000005457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286.39999999999998</v>
      </c>
      <c r="D269" s="2">
        <f>'PR-RAS'!E273</f>
        <v>320.05</v>
      </c>
      <c r="E269" s="2">
        <v>0</v>
      </c>
      <c r="F269" s="2">
        <v>0</v>
      </c>
      <c r="G269" s="3">
        <f t="shared" si="0"/>
        <v>248.30200000000002</v>
      </c>
      <c r="H269" s="3">
        <f t="shared" si="1"/>
        <v>0.44999999999998863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286.39999999999998</v>
      </c>
      <c r="D270" s="2">
        <f>'PR-RAS'!E274</f>
        <v>320.05</v>
      </c>
      <c r="E270" s="2">
        <v>0</v>
      </c>
      <c r="F270" s="2">
        <v>0</v>
      </c>
      <c r="G270" s="3">
        <f t="shared" si="0"/>
        <v>249.22850000000003</v>
      </c>
      <c r="H270" s="3">
        <f t="shared" si="1"/>
        <v>0.44999999999998863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286.39999999999998</v>
      </c>
      <c r="D272" s="2">
        <f>'PR-RAS'!E276</f>
        <v>320.05</v>
      </c>
      <c r="E272" s="2">
        <v>0</v>
      </c>
      <c r="F272" s="2">
        <v>0</v>
      </c>
      <c r="G272" s="3">
        <f t="shared" si="0"/>
        <v>251.08150000000001</v>
      </c>
      <c r="H272" s="3">
        <f t="shared" si="1"/>
        <v>0.44999999999998863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940894.9</v>
      </c>
      <c r="D295" s="2">
        <f>'PR-RAS'!E299</f>
        <v>1092024.93</v>
      </c>
      <c r="E295" s="2">
        <v>0</v>
      </c>
      <c r="F295" s="2">
        <v>0</v>
      </c>
      <c r="G295" s="3">
        <f t="shared" si="12"/>
        <v>918733.75943999994</v>
      </c>
      <c r="H295" s="3">
        <f t="shared" si="13"/>
        <v>0.17000000004190952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85399.290000000154</v>
      </c>
      <c r="D296" s="2">
        <f>'PR-RAS'!E300</f>
        <v>0</v>
      </c>
      <c r="E296" s="2">
        <v>0</v>
      </c>
      <c r="F296" s="2">
        <v>0</v>
      </c>
      <c r="G296" s="3">
        <f t="shared" si="12"/>
        <v>25192.790550000045</v>
      </c>
      <c r="H296" s="3">
        <f t="shared" si="13"/>
        <v>0.29000000015366822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46538.489999999991</v>
      </c>
      <c r="E297" s="2">
        <v>0</v>
      </c>
      <c r="F297" s="2">
        <v>0</v>
      </c>
      <c r="G297" s="3">
        <f t="shared" si="12"/>
        <v>27550.786079999994</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4079.7</v>
      </c>
      <c r="D298" s="2">
        <f>'PR-RAS'!E302</f>
        <v>589.29</v>
      </c>
      <c r="E298" s="2">
        <v>0</v>
      </c>
      <c r="F298" s="2">
        <v>0</v>
      </c>
      <c r="G298" s="3">
        <f t="shared" si="12"/>
        <v>1561.7091599999999</v>
      </c>
      <c r="H298" s="3">
        <f t="shared" si="13"/>
        <v>0.59000000000014552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154.71</v>
      </c>
      <c r="D300" s="2">
        <f>'PR-RAS'!E304</f>
        <v>80088.740000000005</v>
      </c>
      <c r="E300" s="2">
        <v>0</v>
      </c>
      <c r="F300" s="2">
        <v>0</v>
      </c>
      <c r="G300" s="3">
        <f t="shared" si="12"/>
        <v>47939.324809999998</v>
      </c>
      <c r="H300" s="3">
        <f t="shared" si="13"/>
        <v>0.54999999999475335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39</v>
      </c>
      <c r="D301" s="2">
        <f>'PR-RAS'!E305</f>
        <v>24</v>
      </c>
      <c r="E301" s="2">
        <v>0</v>
      </c>
      <c r="F301" s="2">
        <v>0</v>
      </c>
      <c r="G301" s="3">
        <f t="shared" si="12"/>
        <v>26.099999999999998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21</v>
      </c>
      <c r="E303" s="2">
        <v>0</v>
      </c>
      <c r="F303" s="2">
        <v>0</v>
      </c>
      <c r="G303" s="3">
        <f t="shared" si="12"/>
        <v>12.683999999999999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21</v>
      </c>
      <c r="E316" s="2">
        <v>0</v>
      </c>
      <c r="F316" s="2">
        <v>0</v>
      </c>
      <c r="G316" s="3">
        <f t="shared" si="12"/>
        <v>13.23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21</v>
      </c>
      <c r="E317" s="2">
        <v>0</v>
      </c>
      <c r="F317" s="2">
        <v>0</v>
      </c>
      <c r="G317" s="3">
        <f t="shared" si="12"/>
        <v>13.272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21</v>
      </c>
      <c r="E318" s="2">
        <v>0</v>
      </c>
      <c r="F318" s="2">
        <v>0</v>
      </c>
      <c r="G318" s="3">
        <f t="shared" si="12"/>
        <v>13.314</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88889.700000000012</v>
      </c>
      <c r="D355" s="2">
        <f>'PR-RAS'!E360</f>
        <v>42677.22</v>
      </c>
      <c r="E355" s="2">
        <v>0</v>
      </c>
      <c r="F355" s="2">
        <v>0</v>
      </c>
      <c r="G355" s="3">
        <f t="shared" si="12"/>
        <v>61682.425560000003</v>
      </c>
      <c r="H355" s="3">
        <f t="shared" si="13"/>
        <v>0.51999999998952262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6201.1900000000005</v>
      </c>
      <c r="D368" s="2">
        <f>'PR-RAS'!E373</f>
        <v>25933.47</v>
      </c>
      <c r="E368" s="2">
        <v>0</v>
      </c>
      <c r="F368" s="2">
        <v>0</v>
      </c>
      <c r="G368" s="3">
        <f t="shared" si="12"/>
        <v>21311.003710000001</v>
      </c>
      <c r="H368" s="3">
        <f t="shared" si="13"/>
        <v>0.66000000000167347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3754.85</v>
      </c>
      <c r="D374" s="2">
        <f>'PR-RAS'!E379</f>
        <v>12530.359999999999</v>
      </c>
      <c r="E374" s="2">
        <v>0</v>
      </c>
      <c r="F374" s="2">
        <v>0</v>
      </c>
      <c r="G374" s="3">
        <f t="shared" si="12"/>
        <v>10748.207609999998</v>
      </c>
      <c r="H374" s="3">
        <f t="shared" si="13"/>
        <v>0.50999999999885404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2516.25</v>
      </c>
      <c r="D375" s="2">
        <f>'PR-RAS'!E380</f>
        <v>11521.38</v>
      </c>
      <c r="E375" s="2">
        <v>0</v>
      </c>
      <c r="F375" s="2">
        <v>0</v>
      </c>
      <c r="G375" s="3">
        <f t="shared" si="12"/>
        <v>9559.069739999999</v>
      </c>
      <c r="H375" s="3">
        <f t="shared" si="13"/>
        <v>0.62999999999919964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619.85</v>
      </c>
      <c r="D377" s="2">
        <f>'PR-RAS'!E382</f>
        <v>1008.98</v>
      </c>
      <c r="E377" s="2">
        <v>0</v>
      </c>
      <c r="F377" s="2">
        <v>0</v>
      </c>
      <c r="G377" s="3">
        <f t="shared" si="12"/>
        <v>991.81655999999998</v>
      </c>
      <c r="H377" s="3">
        <f t="shared" si="13"/>
        <v>0.16999999999995907</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618.75</v>
      </c>
      <c r="D379" s="2">
        <f>'PR-RAS'!E384</f>
        <v>0</v>
      </c>
      <c r="E379" s="2">
        <v>0</v>
      </c>
      <c r="F379" s="2">
        <v>0</v>
      </c>
      <c r="G379" s="3">
        <f t="shared" si="12"/>
        <v>233.88749999999999</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11000</v>
      </c>
      <c r="E383" s="2">
        <v>0</v>
      </c>
      <c r="F383" s="2">
        <v>0</v>
      </c>
      <c r="G383" s="3">
        <f t="shared" si="12"/>
        <v>8404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11000</v>
      </c>
      <c r="E384" s="2">
        <v>0</v>
      </c>
      <c r="F384" s="2">
        <v>0</v>
      </c>
      <c r="G384" s="3">
        <f t="shared" si="12"/>
        <v>8426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2446.34</v>
      </c>
      <c r="D388" s="2">
        <f>'PR-RAS'!E393</f>
        <v>2403.11</v>
      </c>
      <c r="E388" s="2">
        <v>0</v>
      </c>
      <c r="F388" s="2">
        <v>0</v>
      </c>
      <c r="G388" s="3">
        <f t="shared" si="12"/>
        <v>2806.7407200000002</v>
      </c>
      <c r="H388" s="3">
        <f t="shared" si="13"/>
        <v>0.45000000000027285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2446.34</v>
      </c>
      <c r="D389" s="2">
        <f>'PR-RAS'!E394</f>
        <v>2403.11</v>
      </c>
      <c r="E389" s="2">
        <v>0</v>
      </c>
      <c r="F389" s="2">
        <v>0</v>
      </c>
      <c r="G389" s="3">
        <f t="shared" si="12"/>
        <v>2813.9932800000001</v>
      </c>
      <c r="H389" s="3">
        <f t="shared" si="13"/>
        <v>0.45000000000027285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82688.510000000009</v>
      </c>
      <c r="D407" s="2">
        <f>'PR-RAS'!E412</f>
        <v>16743.75</v>
      </c>
      <c r="E407" s="2">
        <v>0</v>
      </c>
      <c r="F407" s="2">
        <v>0</v>
      </c>
      <c r="G407" s="3">
        <f t="shared" si="12"/>
        <v>47167.460060000005</v>
      </c>
      <c r="H407" s="3">
        <f t="shared" si="13"/>
        <v>0.73999999999068677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61446.51</v>
      </c>
      <c r="D408" s="2">
        <f>'PR-RAS'!E413</f>
        <v>16743.75</v>
      </c>
      <c r="E408" s="2">
        <v>0</v>
      </c>
      <c r="F408" s="2">
        <v>0</v>
      </c>
      <c r="G408" s="3">
        <f t="shared" si="12"/>
        <v>38638.142070000002</v>
      </c>
      <c r="H408" s="3">
        <f t="shared" si="13"/>
        <v>0.73999999999796273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21242</v>
      </c>
      <c r="D409" s="2">
        <f>'PR-RAS'!E414</f>
        <v>0</v>
      </c>
      <c r="E409" s="2">
        <v>0</v>
      </c>
      <c r="F409" s="2">
        <v>0</v>
      </c>
      <c r="G409" s="3">
        <f t="shared" si="12"/>
        <v>8666.735999999999</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88889.700000000012</v>
      </c>
      <c r="D413" s="2">
        <f>'PR-RAS'!E418</f>
        <v>42656.22</v>
      </c>
      <c r="E413" s="2">
        <v>0</v>
      </c>
      <c r="F413" s="2">
        <v>0</v>
      </c>
      <c r="G413" s="3">
        <f t="shared" si="12"/>
        <v>71771.28168</v>
      </c>
      <c r="H413" s="3">
        <f t="shared" si="13"/>
        <v>0.51999999998952262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1026294.1900000002</v>
      </c>
      <c r="D417" s="2">
        <f>'PR-RAS'!E422</f>
        <v>1045507.44</v>
      </c>
      <c r="E417" s="2">
        <v>0</v>
      </c>
      <c r="F417" s="2">
        <v>0</v>
      </c>
      <c r="G417" s="3">
        <f t="shared" si="12"/>
        <v>1296800.5731200001</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1029784.6000000001</v>
      </c>
      <c r="D418" s="2">
        <f>'PR-RAS'!E423</f>
        <v>1134702.1499999999</v>
      </c>
      <c r="E418" s="2">
        <v>0</v>
      </c>
      <c r="F418" s="2">
        <v>0</v>
      </c>
      <c r="G418" s="3">
        <f t="shared" si="12"/>
        <v>1375761.7712999999</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3490.4099999999162</v>
      </c>
      <c r="D420" s="2">
        <f>'PR-RAS'!E425</f>
        <v>89194.709999999963</v>
      </c>
      <c r="E420" s="2">
        <v>0</v>
      </c>
      <c r="F420" s="2">
        <v>0</v>
      </c>
      <c r="G420" s="3">
        <f t="shared" si="12"/>
        <v>76207.648769999927</v>
      </c>
      <c r="H420" s="3">
        <f t="shared" si="13"/>
        <v>0.69999999995343387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4079.7</v>
      </c>
      <c r="D421" s="2">
        <f>'PR-RAS'!E426</f>
        <v>589.29</v>
      </c>
      <c r="E421" s="2">
        <v>0</v>
      </c>
      <c r="F421" s="2">
        <v>0</v>
      </c>
      <c r="G421" s="3">
        <f t="shared" si="12"/>
        <v>2208.4775999999997</v>
      </c>
      <c r="H421" s="3">
        <f t="shared" si="13"/>
        <v>0.59000000000014552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154.71</v>
      </c>
      <c r="D423" s="2">
        <f>'PR-RAS'!E428</f>
        <v>80088.740000000005</v>
      </c>
      <c r="E423" s="2">
        <v>0</v>
      </c>
      <c r="F423" s="2">
        <v>0</v>
      </c>
      <c r="G423" s="3">
        <f t="shared" si="12"/>
        <v>67660.184179999997</v>
      </c>
      <c r="H423" s="3">
        <f t="shared" si="13"/>
        <v>0.54999999999475335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1026294.1900000002</v>
      </c>
      <c r="D637" s="2">
        <f>'PR-RAS'!E643</f>
        <v>1045507.44</v>
      </c>
      <c r="E637" s="2">
        <v>0</v>
      </c>
      <c r="F637" s="2">
        <v>0</v>
      </c>
      <c r="G637" s="3">
        <f t="shared" si="14"/>
        <v>1982608.5685200002</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1029784.6000000001</v>
      </c>
      <c r="D638" s="2">
        <f>'PR-RAS'!E644</f>
        <v>1134702.1499999999</v>
      </c>
      <c r="E638" s="2">
        <v>0</v>
      </c>
      <c r="F638" s="2">
        <v>0</v>
      </c>
      <c r="G638" s="3">
        <f t="shared" si="14"/>
        <v>2101583.3292999999</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3490.4099999999162</v>
      </c>
      <c r="D640" s="2">
        <f>'PR-RAS'!E646</f>
        <v>89194.709999999963</v>
      </c>
      <c r="E640" s="2">
        <v>0</v>
      </c>
      <c r="F640" s="2">
        <v>0</v>
      </c>
      <c r="G640" s="3">
        <f t="shared" si="14"/>
        <v>116221.2113699999</v>
      </c>
      <c r="H640" s="3">
        <f t="shared" si="15"/>
        <v>0.69999999995343387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4079.7</v>
      </c>
      <c r="D641" s="2">
        <f>'PR-RAS'!E647</f>
        <v>589.29</v>
      </c>
      <c r="E641" s="2">
        <v>0</v>
      </c>
      <c r="F641" s="2">
        <v>0</v>
      </c>
      <c r="G641" s="3">
        <f t="shared" si="14"/>
        <v>3365.2991999999999</v>
      </c>
      <c r="H641" s="3">
        <f t="shared" si="15"/>
        <v>0.59000000000014552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589.29000000008364</v>
      </c>
      <c r="D643" s="2">
        <f>'PR-RAS'!E649</f>
        <v>0</v>
      </c>
      <c r="E643" s="2">
        <v>0</v>
      </c>
      <c r="F643" s="2">
        <v>0</v>
      </c>
      <c r="G643" s="3">
        <f t="shared" si="14"/>
        <v>378.32418000005373</v>
      </c>
      <c r="H643" s="3">
        <f t="shared" si="15"/>
        <v>0.29000000008363713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88605.419999999969</v>
      </c>
      <c r="E644" s="2">
        <v>0</v>
      </c>
      <c r="F644" s="2">
        <v>0</v>
      </c>
      <c r="G644" s="3">
        <f t="shared" si="14"/>
        <v>113946.57011999996</v>
      </c>
      <c r="H644" s="3">
        <f t="shared" si="15"/>
        <v>0.41999999996914994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43000.33</v>
      </c>
      <c r="D647" s="2">
        <f>'PR-RAS'!E654</f>
        <v>26479.5</v>
      </c>
      <c r="E647" s="2">
        <v>0</v>
      </c>
      <c r="F647" s="2">
        <v>0</v>
      </c>
      <c r="G647" s="3">
        <f t="shared" si="14"/>
        <v>61989.727180000002</v>
      </c>
      <c r="H647" s="3">
        <f t="shared" si="15"/>
        <v>0.83000000000174623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43000.33</v>
      </c>
      <c r="D648" s="2">
        <f>'PR-RAS'!E655</f>
        <v>26479.5</v>
      </c>
      <c r="E648" s="2">
        <v>0</v>
      </c>
      <c r="F648" s="2">
        <v>0</v>
      </c>
      <c r="G648" s="3">
        <f t="shared" si="14"/>
        <v>62085.68651</v>
      </c>
      <c r="H648" s="3">
        <f t="shared" si="15"/>
        <v>0.83000000000174623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31</v>
      </c>
      <c r="D653" s="2">
        <f>'PR-RAS'!E660</f>
        <v>30</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863484.38</v>
      </c>
      <c r="D676" s="2">
        <f>'PR-RAS'!E683</f>
        <v>925576</v>
      </c>
      <c r="E676" s="2">
        <v>0</v>
      </c>
      <c r="F676" s="2">
        <v>0</v>
      </c>
      <c r="G676" s="3">
        <f t="shared" si="14"/>
        <v>1832379.5564999999</v>
      </c>
      <c r="H676" s="3">
        <f t="shared" si="15"/>
        <v>0.38000000000465661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7341.58</v>
      </c>
      <c r="D677" s="2">
        <f>'PR-RAS'!E684</f>
        <v>5138.1899999999996</v>
      </c>
      <c r="E677" s="2">
        <v>0</v>
      </c>
      <c r="F677" s="2">
        <v>0</v>
      </c>
      <c r="G677" s="3">
        <f t="shared" si="14"/>
        <v>11909.740960000001</v>
      </c>
      <c r="H677" s="3">
        <f t="shared" si="15"/>
        <v>0.60999999999967258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1758.81</v>
      </c>
      <c r="D678" s="2">
        <f>'PR-RAS'!E685</f>
        <v>1967.88</v>
      </c>
      <c r="E678" s="2">
        <v>0</v>
      </c>
      <c r="F678" s="2">
        <v>0</v>
      </c>
      <c r="G678" s="3">
        <f t="shared" si="14"/>
        <v>3855.2238900000002</v>
      </c>
      <c r="H678" s="3">
        <f t="shared" si="15"/>
        <v>0.30999999999994543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20149.849999999999</v>
      </c>
      <c r="D679" s="2">
        <f>'PR-RAS'!E686</f>
        <v>2621.8</v>
      </c>
      <c r="E679" s="2">
        <v>0</v>
      </c>
      <c r="F679" s="2">
        <v>0</v>
      </c>
      <c r="G679" s="3">
        <f t="shared" si="14"/>
        <v>17216.759099999999</v>
      </c>
      <c r="H679" s="3">
        <f t="shared" si="15"/>
        <v>0.35000000000127329</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2874.13</v>
      </c>
      <c r="D717" s="2">
        <f>'PR-RAS'!E724</f>
        <v>2632.07</v>
      </c>
      <c r="E717" s="2">
        <v>0</v>
      </c>
      <c r="F717" s="2">
        <v>0</v>
      </c>
      <c r="G717" s="3">
        <f t="shared" si="14"/>
        <v>5827.0013200000003</v>
      </c>
      <c r="H717" s="3">
        <f t="shared" si="15"/>
        <v>0.20000000000027285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1894.82</v>
      </c>
      <c r="E726" s="2">
        <v>0</v>
      </c>
      <c r="F726" s="2">
        <v>0</v>
      </c>
      <c r="G726" s="3">
        <f t="shared" si="14"/>
        <v>3387.5769999999998</v>
      </c>
      <c r="H726" s="3">
        <f t="shared" si="15"/>
        <v>0.30000000000006821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25187.75</v>
      </c>
      <c r="D727" s="2">
        <f>'PR-RAS'!E734</f>
        <v>26482.78</v>
      </c>
      <c r="E727" s="2">
        <v>0</v>
      </c>
      <c r="F727" s="2">
        <v>0</v>
      </c>
      <c r="G727" s="3">
        <f t="shared" si="14"/>
        <v>56739.303059999998</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1459.32</v>
      </c>
      <c r="D729" s="2">
        <f>'PR-RAS'!E736</f>
        <v>1118.8800000000001</v>
      </c>
      <c r="E729" s="2">
        <v>0</v>
      </c>
      <c r="F729" s="2">
        <v>0</v>
      </c>
      <c r="G729" s="3">
        <f t="shared" si="14"/>
        <v>2691.47424</v>
      </c>
      <c r="H729" s="3">
        <f t="shared" si="15"/>
        <v>0.4399999999998272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1817.57</v>
      </c>
      <c r="D731" s="2">
        <f>'PR-RAS'!E738</f>
        <v>1773.18</v>
      </c>
      <c r="E731" s="2">
        <v>0</v>
      </c>
      <c r="F731" s="2">
        <v>0</v>
      </c>
      <c r="G731" s="3">
        <f t="shared" si="14"/>
        <v>3915.6689000000001</v>
      </c>
      <c r="H731" s="3">
        <f t="shared" si="15"/>
        <v>0.61000000000012733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7394.98</v>
      </c>
      <c r="D848" s="2">
        <f>'PR-RAS'!E855</f>
        <v>7788.62</v>
      </c>
      <c r="E848" s="2">
        <v>0</v>
      </c>
      <c r="F848" s="2">
        <v>0</v>
      </c>
      <c r="G848" s="3">
        <f t="shared" si="34"/>
        <v>19457.47034</v>
      </c>
      <c r="H848" s="3">
        <f t="shared" si="35"/>
        <v>0.4000000000005457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724156.67</v>
      </c>
      <c r="D1011" s="7">
        <f>BILANCA!E6</f>
        <v>798683.09</v>
      </c>
      <c r="E1011" s="7">
        <v>0</v>
      </c>
      <c r="F1011" s="7">
        <v>0</v>
      </c>
      <c r="G1011" s="8">
        <f t="shared" ref="G1011:G1306" si="38">B1011/1000*C1011+B1011/500*D1011</f>
        <v>2321.5228500000003</v>
      </c>
      <c r="H1011" s="8">
        <f t="shared" si="35"/>
        <v>0.41999999992549419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715342.52</v>
      </c>
      <c r="D1012" s="2">
        <f>BILANCA!E7</f>
        <v>713094.66999999993</v>
      </c>
      <c r="E1012" s="2">
        <v>0</v>
      </c>
      <c r="F1012" s="2">
        <v>0</v>
      </c>
      <c r="G1012" s="3">
        <f t="shared" si="38"/>
        <v>4283.0637200000001</v>
      </c>
      <c r="H1012" s="3">
        <f t="shared" si="35"/>
        <v>0.81000000005587935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25524.69</v>
      </c>
      <c r="D1013" s="2">
        <f>BILANCA!E8</f>
        <v>25524.69</v>
      </c>
      <c r="E1013" s="2">
        <v>0</v>
      </c>
      <c r="F1013" s="2">
        <v>0</v>
      </c>
      <c r="G1013" s="3">
        <f t="shared" si="38"/>
        <v>229.72220999999996</v>
      </c>
      <c r="H1013" s="3">
        <f t="shared" si="35"/>
        <v>0.62000000000261934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25524.69</v>
      </c>
      <c r="D1014" s="2">
        <f>BILANCA!E9</f>
        <v>25524.69</v>
      </c>
      <c r="E1014" s="2">
        <v>0</v>
      </c>
      <c r="F1014" s="2">
        <v>0</v>
      </c>
      <c r="G1014" s="3">
        <f t="shared" si="38"/>
        <v>306.29628000000002</v>
      </c>
      <c r="H1014" s="3">
        <f t="shared" si="35"/>
        <v>0.62000000000261934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689817.83000000007</v>
      </c>
      <c r="D1017" s="2">
        <f>BILANCA!E12</f>
        <v>687569.98</v>
      </c>
      <c r="E1017" s="2">
        <v>0</v>
      </c>
      <c r="F1017" s="2">
        <v>0</v>
      </c>
      <c r="G1017" s="3">
        <f t="shared" si="38"/>
        <v>14454.704529999999</v>
      </c>
      <c r="H1017" s="3">
        <f t="shared" si="35"/>
        <v>0.18999999994412065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591062.93000000005</v>
      </c>
      <c r="D1018" s="2">
        <f>BILANCA!E13</f>
        <v>589359.67000000004</v>
      </c>
      <c r="E1018" s="2">
        <v>0</v>
      </c>
      <c r="F1018" s="2">
        <v>0</v>
      </c>
      <c r="G1018" s="3">
        <f t="shared" si="38"/>
        <v>14158.258160000001</v>
      </c>
      <c r="H1018" s="3">
        <f t="shared" si="35"/>
        <v>0.39999999990686774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22734.2</v>
      </c>
      <c r="D1019" s="2">
        <f>BILANCA!E14</f>
        <v>22734.2</v>
      </c>
      <c r="E1019" s="2">
        <v>0</v>
      </c>
      <c r="F1019" s="2">
        <v>0</v>
      </c>
      <c r="G1019" s="3">
        <f t="shared" si="38"/>
        <v>613.82339999999999</v>
      </c>
      <c r="H1019" s="3">
        <f t="shared" si="35"/>
        <v>0.40000000000145519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1454551.21</v>
      </c>
      <c r="D1020" s="2">
        <f>BILANCA!E15</f>
        <v>1471294.96</v>
      </c>
      <c r="E1020" s="2">
        <v>0</v>
      </c>
      <c r="F1020" s="2">
        <v>0</v>
      </c>
      <c r="G1020" s="3">
        <f t="shared" si="38"/>
        <v>43971.4113</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660.59</v>
      </c>
      <c r="D1022" s="2">
        <f>BILANCA!E17</f>
        <v>660.59</v>
      </c>
      <c r="E1022" s="2">
        <v>0</v>
      </c>
      <c r="F1022" s="2">
        <v>0</v>
      </c>
      <c r="G1022" s="3">
        <f t="shared" si="38"/>
        <v>23.78124</v>
      </c>
      <c r="H1022" s="3">
        <f t="shared" si="35"/>
        <v>0.81999999999993634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886883.07</v>
      </c>
      <c r="D1023" s="2">
        <f>BILANCA!E18</f>
        <v>905330.08</v>
      </c>
      <c r="E1023" s="2">
        <v>0</v>
      </c>
      <c r="F1023" s="2">
        <v>0</v>
      </c>
      <c r="G1023" s="3">
        <f t="shared" si="38"/>
        <v>35068.061989999995</v>
      </c>
      <c r="H1023" s="3">
        <f t="shared" si="35"/>
        <v>0.14999999990686774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33233.53</v>
      </c>
      <c r="D1024" s="2">
        <f>BILANCA!E19</f>
        <v>31793.640000000014</v>
      </c>
      <c r="E1024" s="2">
        <v>0</v>
      </c>
      <c r="F1024" s="2">
        <v>0</v>
      </c>
      <c r="G1024" s="3">
        <f t="shared" si="38"/>
        <v>1355.4913400000005</v>
      </c>
      <c r="H1024" s="3">
        <f t="shared" si="35"/>
        <v>0.82999999998719431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83483.11</v>
      </c>
      <c r="D1025" s="2">
        <f>BILANCA!E20</f>
        <v>94036.67</v>
      </c>
      <c r="E1025" s="2">
        <v>0</v>
      </c>
      <c r="F1025" s="2">
        <v>0</v>
      </c>
      <c r="G1025" s="3">
        <f t="shared" si="38"/>
        <v>4073.3467499999997</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5374.31</v>
      </c>
      <c r="D1026" s="2">
        <f>BILANCA!E21</f>
        <v>5374.31</v>
      </c>
      <c r="E1026" s="2">
        <v>0</v>
      </c>
      <c r="F1026" s="2">
        <v>0</v>
      </c>
      <c r="G1026" s="3">
        <f t="shared" si="38"/>
        <v>257.96688</v>
      </c>
      <c r="H1026" s="3">
        <f t="shared" si="35"/>
        <v>0.62000000000080036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31708.400000000001</v>
      </c>
      <c r="D1027" s="2">
        <f>BILANCA!E22</f>
        <v>34387.42</v>
      </c>
      <c r="E1027" s="2">
        <v>0</v>
      </c>
      <c r="F1027" s="2">
        <v>0</v>
      </c>
      <c r="G1027" s="3">
        <f t="shared" si="38"/>
        <v>1708.2150799999999</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9280.86</v>
      </c>
      <c r="D1029" s="2">
        <f>BILANCA!E24</f>
        <v>7441.07</v>
      </c>
      <c r="E1029" s="2">
        <v>0</v>
      </c>
      <c r="F1029" s="2">
        <v>0</v>
      </c>
      <c r="G1029" s="3">
        <f t="shared" si="38"/>
        <v>459.09699999999998</v>
      </c>
      <c r="H1029" s="3">
        <f t="shared" si="35"/>
        <v>0.20999999999912689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26922.2</v>
      </c>
      <c r="D1030" s="2">
        <f>BILANCA!E25</f>
        <v>26922.2</v>
      </c>
      <c r="E1030" s="2">
        <v>0</v>
      </c>
      <c r="F1030" s="2">
        <v>0</v>
      </c>
      <c r="G1030" s="3">
        <f t="shared" si="38"/>
        <v>1615.3320000000003</v>
      </c>
      <c r="H1030" s="3">
        <f t="shared" si="35"/>
        <v>0.40000000000145519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35020.910000000003</v>
      </c>
      <c r="D1031" s="2">
        <f>BILANCA!E26</f>
        <v>35020.910000000003</v>
      </c>
      <c r="E1031" s="2">
        <v>0</v>
      </c>
      <c r="F1031" s="2">
        <v>0</v>
      </c>
      <c r="G1031" s="3">
        <f t="shared" si="38"/>
        <v>2206.3173300000003</v>
      </c>
      <c r="H1031" s="3">
        <f t="shared" si="35"/>
        <v>0.17999999999301508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158556.26</v>
      </c>
      <c r="D1033" s="2">
        <f>BILANCA!E28</f>
        <v>171388.94</v>
      </c>
      <c r="E1033" s="2">
        <v>0</v>
      </c>
      <c r="F1033" s="2">
        <v>0</v>
      </c>
      <c r="G1033" s="3">
        <f t="shared" si="38"/>
        <v>11530.685219999999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9533.33</v>
      </c>
      <c r="E1034" s="2">
        <v>0</v>
      </c>
      <c r="F1034" s="2">
        <v>0</v>
      </c>
      <c r="G1034" s="3">
        <f t="shared" si="38"/>
        <v>457.59984000000003</v>
      </c>
      <c r="H1034" s="3">
        <f t="shared" si="35"/>
        <v>0.32999999999992724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11000</v>
      </c>
      <c r="E1035" s="2">
        <v>0</v>
      </c>
      <c r="F1035" s="2">
        <v>0</v>
      </c>
      <c r="G1035" s="3">
        <f t="shared" si="38"/>
        <v>550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1466.67</v>
      </c>
      <c r="E1039" s="2">
        <v>0</v>
      </c>
      <c r="F1039" s="2">
        <v>0</v>
      </c>
      <c r="G1039" s="3">
        <f t="shared" si="38"/>
        <v>85.066860000000005</v>
      </c>
      <c r="H1039" s="3">
        <f t="shared" si="35"/>
        <v>0.32999999999992724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65521.369999999995</v>
      </c>
      <c r="D1040" s="2">
        <f>BILANCA!E35</f>
        <v>56883.34</v>
      </c>
      <c r="E1040" s="2">
        <v>0</v>
      </c>
      <c r="F1040" s="2">
        <v>0</v>
      </c>
      <c r="G1040" s="3">
        <f t="shared" si="38"/>
        <v>5378.6414999999997</v>
      </c>
      <c r="H1040" s="3">
        <f t="shared" si="35"/>
        <v>0.70999999999185093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58832.27</v>
      </c>
      <c r="D1041" s="2">
        <f>BILANCA!E36</f>
        <v>50194.239999999998</v>
      </c>
      <c r="E1041" s="2">
        <v>0</v>
      </c>
      <c r="F1041" s="2">
        <v>0</v>
      </c>
      <c r="G1041" s="3">
        <f t="shared" si="38"/>
        <v>4935.8432499999999</v>
      </c>
      <c r="H1041" s="3">
        <f t="shared" si="35"/>
        <v>0.50999999999476131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6689.1</v>
      </c>
      <c r="D1042" s="2">
        <f>BILANCA!E37</f>
        <v>6689.1</v>
      </c>
      <c r="E1042" s="2">
        <v>0</v>
      </c>
      <c r="F1042" s="2">
        <v>0</v>
      </c>
      <c r="G1042" s="3">
        <f t="shared" si="38"/>
        <v>642.1536000000001</v>
      </c>
      <c r="H1042" s="3">
        <f t="shared" si="35"/>
        <v>0.2000000000007276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21704.94</v>
      </c>
      <c r="D1059" s="2">
        <f>BILANCA!E54</f>
        <v>22366.42</v>
      </c>
      <c r="E1059" s="2">
        <v>0</v>
      </c>
      <c r="F1059" s="2">
        <v>0</v>
      </c>
      <c r="G1059" s="3">
        <f t="shared" si="38"/>
        <v>3255.4512199999999</v>
      </c>
      <c r="H1059" s="3">
        <f t="shared" si="35"/>
        <v>0.47999999999956344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21704.94</v>
      </c>
      <c r="D1060" s="2">
        <f>BILANCA!E55</f>
        <v>22366.42</v>
      </c>
      <c r="E1060" s="2">
        <v>0</v>
      </c>
      <c r="F1060" s="2">
        <v>0</v>
      </c>
      <c r="G1060" s="3">
        <f t="shared" si="38"/>
        <v>3321.8890000000001</v>
      </c>
      <c r="H1060" s="3">
        <f t="shared" si="35"/>
        <v>0.47999999999956344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8814.15</v>
      </c>
      <c r="D1074" s="2">
        <f>BILANCA!E69</f>
        <v>85588.42</v>
      </c>
      <c r="E1074" s="2">
        <v>0</v>
      </c>
      <c r="F1074" s="2">
        <v>0</v>
      </c>
      <c r="G1074" s="3">
        <f t="shared" si="38"/>
        <v>11519.423360000001</v>
      </c>
      <c r="H1074" s="3">
        <f t="shared" si="35"/>
        <v>0.56999999999788997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1805.04</v>
      </c>
      <c r="D1087" s="2">
        <f>BILANCA!E82</f>
        <v>1514.01</v>
      </c>
      <c r="E1087" s="2">
        <v>0</v>
      </c>
      <c r="F1087" s="2">
        <v>0</v>
      </c>
      <c r="G1087" s="3">
        <f t="shared" si="38"/>
        <v>372.14562000000001</v>
      </c>
      <c r="H1087" s="3">
        <f t="shared" si="35"/>
        <v>4.9999999999954525E-2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1805.04</v>
      </c>
      <c r="D1092" s="2">
        <f>BILANCA!E87</f>
        <v>1514.01</v>
      </c>
      <c r="E1092" s="2">
        <v>0</v>
      </c>
      <c r="F1092" s="2">
        <v>0</v>
      </c>
      <c r="G1092" s="3">
        <f t="shared" si="38"/>
        <v>396.31092000000001</v>
      </c>
      <c r="H1092" s="3">
        <f t="shared" si="35"/>
        <v>4.9999999999954525E-2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7009.11</v>
      </c>
      <c r="D1152" s="2">
        <f>BILANCA!E147</f>
        <v>84074.41</v>
      </c>
      <c r="E1152" s="2">
        <v>0</v>
      </c>
      <c r="F1152" s="2">
        <v>0</v>
      </c>
      <c r="G1152" s="3">
        <f t="shared" si="38"/>
        <v>24872.426059999998</v>
      </c>
      <c r="H1152" s="3">
        <f t="shared" si="41"/>
        <v>0.52000000000316504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79777.460000000006</v>
      </c>
      <c r="E1155" s="2">
        <v>0</v>
      </c>
      <c r="F1155" s="2">
        <v>0</v>
      </c>
      <c r="G1155" s="3">
        <f t="shared" si="38"/>
        <v>23135.463400000001</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79777.460000000006</v>
      </c>
      <c r="E1161" s="2">
        <v>0</v>
      </c>
      <c r="F1161" s="2">
        <v>0</v>
      </c>
      <c r="G1161" s="3">
        <f t="shared" si="38"/>
        <v>24092.79292</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115.71</v>
      </c>
      <c r="D1165" s="2">
        <f>BILANCA!E160</f>
        <v>287.27999999999997</v>
      </c>
      <c r="E1165" s="2">
        <v>0</v>
      </c>
      <c r="F1165" s="2">
        <v>0</v>
      </c>
      <c r="G1165" s="3">
        <f t="shared" si="38"/>
        <v>106.99185</v>
      </c>
      <c r="H1165" s="3">
        <f t="shared" si="41"/>
        <v>0.56999999999997897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39</v>
      </c>
      <c r="D1166" s="2">
        <f>BILANCA!E161</f>
        <v>24</v>
      </c>
      <c r="E1166" s="2">
        <v>0</v>
      </c>
      <c r="F1166" s="2">
        <v>0</v>
      </c>
      <c r="G1166" s="3">
        <f t="shared" si="38"/>
        <v>13.571999999999999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6854.4</v>
      </c>
      <c r="D1167" s="2">
        <f>BILANCA!E162</f>
        <v>3985.67</v>
      </c>
      <c r="E1167" s="2">
        <v>0</v>
      </c>
      <c r="F1167" s="2">
        <v>0</v>
      </c>
      <c r="G1167" s="3">
        <f t="shared" si="38"/>
        <v>2327.6411799999996</v>
      </c>
      <c r="H1167" s="3">
        <f t="shared" si="41"/>
        <v>0.72999999999956344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724156.67</v>
      </c>
      <c r="D1180" s="2">
        <f>BILANCA!E176</f>
        <v>798683.09</v>
      </c>
      <c r="E1180" s="2">
        <v>0</v>
      </c>
      <c r="F1180" s="2">
        <v>0</v>
      </c>
      <c r="G1180" s="3">
        <f t="shared" si="38"/>
        <v>394658.88450000004</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8070.15</v>
      </c>
      <c r="D1181" s="2">
        <f>BILANCA!E177</f>
        <v>94105.099999999991</v>
      </c>
      <c r="E1181" s="2">
        <v>0</v>
      </c>
      <c r="F1181" s="2">
        <v>0</v>
      </c>
      <c r="G1181" s="3">
        <f t="shared" si="38"/>
        <v>33563.939849999995</v>
      </c>
      <c r="H1181" s="3">
        <f t="shared" si="41"/>
        <v>0.24999999999090505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5902.61</v>
      </c>
      <c r="D1182" s="2">
        <f>BILANCA!E178</f>
        <v>91109.51</v>
      </c>
      <c r="E1182" s="2">
        <v>0</v>
      </c>
      <c r="F1182" s="2">
        <v>0</v>
      </c>
      <c r="G1182" s="3">
        <f t="shared" si="38"/>
        <v>32356.920359999993</v>
      </c>
      <c r="H1182" s="3">
        <f t="shared" si="41"/>
        <v>0.88000000000556611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79730.17</v>
      </c>
      <c r="E1183" s="2">
        <v>0</v>
      </c>
      <c r="F1183" s="2">
        <v>0</v>
      </c>
      <c r="G1183" s="3">
        <f t="shared" si="38"/>
        <v>27586.638819999996</v>
      </c>
      <c r="H1183" s="3">
        <f t="shared" si="41"/>
        <v>0.16999999999825377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5902.61</v>
      </c>
      <c r="D1184" s="2">
        <f>BILANCA!E180</f>
        <v>11379.34</v>
      </c>
      <c r="E1184" s="2">
        <v>0</v>
      </c>
      <c r="F1184" s="2">
        <v>0</v>
      </c>
      <c r="G1184" s="3">
        <f t="shared" si="38"/>
        <v>4987.0644599999996</v>
      </c>
      <c r="H1184" s="3">
        <f t="shared" si="41"/>
        <v>0.73000000000047294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362.5</v>
      </c>
      <c r="D1201" s="2">
        <f>BILANCA!E197</f>
        <v>1501.06</v>
      </c>
      <c r="E1201" s="2">
        <v>0</v>
      </c>
      <c r="F1201" s="2">
        <v>0</v>
      </c>
      <c r="G1201" s="3">
        <f t="shared" si="38"/>
        <v>642.6424199999999</v>
      </c>
      <c r="H1201" s="3">
        <f t="shared" si="41"/>
        <v>0.55999999999994543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362.5</v>
      </c>
      <c r="D1203" s="2">
        <f>BILANCA!E199</f>
        <v>1501.06</v>
      </c>
      <c r="E1203" s="2">
        <v>0</v>
      </c>
      <c r="F1203" s="2">
        <v>0</v>
      </c>
      <c r="G1203" s="3">
        <f t="shared" si="44"/>
        <v>649.37166000000002</v>
      </c>
      <c r="H1203" s="3">
        <f t="shared" si="45"/>
        <v>0.55999999999994543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1805.04</v>
      </c>
      <c r="D1251" s="2">
        <f>BILANCA!E247</f>
        <v>1494.53</v>
      </c>
      <c r="E1251" s="2">
        <v>0</v>
      </c>
      <c r="F1251" s="2">
        <v>0</v>
      </c>
      <c r="G1251" s="3">
        <f>B1251/1000*C1251+B1251/500*D1251</f>
        <v>1155.3780999999999</v>
      </c>
      <c r="H1251" s="3">
        <f>ABS(C1251-ROUND(C1251,0))+ABS(D1251-ROUND(D1251,0))</f>
        <v>0.50999999999999091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716086.52</v>
      </c>
      <c r="D1255" s="2">
        <f>BILANCA!E251</f>
        <v>704577.99</v>
      </c>
      <c r="E1255" s="2">
        <v>0</v>
      </c>
      <c r="F1255" s="2">
        <v>0</v>
      </c>
      <c r="G1255" s="3">
        <f t="shared" si="38"/>
        <v>520684.41249999998</v>
      </c>
      <c r="H1255" s="3">
        <f t="shared" si="41"/>
        <v>0.48999999999068677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715342.52</v>
      </c>
      <c r="D1256" s="2">
        <f>BILANCA!E252</f>
        <v>713094.67</v>
      </c>
      <c r="E1256" s="2">
        <v>0</v>
      </c>
      <c r="F1256" s="2">
        <v>0</v>
      </c>
      <c r="G1256" s="3">
        <f t="shared" si="38"/>
        <v>526816.83756000001</v>
      </c>
      <c r="H1256" s="3">
        <f t="shared" si="41"/>
        <v>0.80999999993946403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715342.52</v>
      </c>
      <c r="D1257" s="2">
        <f>BILANCA!E253</f>
        <v>713094.67</v>
      </c>
      <c r="E1257" s="2">
        <v>0</v>
      </c>
      <c r="F1257" s="2">
        <v>0</v>
      </c>
      <c r="G1257" s="3">
        <f t="shared" si="38"/>
        <v>528958.36942</v>
      </c>
      <c r="H1257" s="3">
        <f t="shared" si="41"/>
        <v>0.80999999993946403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589.29</v>
      </c>
      <c r="D1259" s="2">
        <f>BILANCA!E255</f>
        <v>-88605.42</v>
      </c>
      <c r="E1259" s="2">
        <v>0</v>
      </c>
      <c r="F1259" s="2">
        <v>0</v>
      </c>
      <c r="G1259" s="3">
        <f t="shared" si="38"/>
        <v>-43978.765950000001</v>
      </c>
      <c r="H1259" s="3">
        <f t="shared" si="41"/>
        <v>0.70999999999821739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589.29</v>
      </c>
      <c r="D1260" s="2">
        <f>BILANCA!E256</f>
        <v>0</v>
      </c>
      <c r="E1260" s="2">
        <v>0</v>
      </c>
      <c r="F1260" s="2">
        <v>0</v>
      </c>
      <c r="G1260" s="3">
        <f t="shared" si="38"/>
        <v>147.32249999999999</v>
      </c>
      <c r="H1260" s="3">
        <f t="shared" si="41"/>
        <v>0.28999999999996362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589.29</v>
      </c>
      <c r="D1261" s="2">
        <f>BILANCA!E257</f>
        <v>0</v>
      </c>
      <c r="E1261" s="2">
        <v>0</v>
      </c>
      <c r="F1261" s="2">
        <v>0</v>
      </c>
      <c r="G1261" s="3">
        <f t="shared" si="38"/>
        <v>147.91179</v>
      </c>
      <c r="H1261" s="3">
        <f t="shared" si="41"/>
        <v>0.28999999999996362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88605.42</v>
      </c>
      <c r="E1264" s="2">
        <v>0</v>
      </c>
      <c r="F1264" s="2">
        <v>0</v>
      </c>
      <c r="G1264" s="3">
        <f t="shared" si="38"/>
        <v>45011.553359999998</v>
      </c>
      <c r="H1264" s="3">
        <f t="shared" si="41"/>
        <v>0.41999999999825377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88605.42</v>
      </c>
      <c r="E1265" s="2">
        <v>0</v>
      </c>
      <c r="F1265" s="2">
        <v>0</v>
      </c>
      <c r="G1265" s="3">
        <f t="shared" si="38"/>
        <v>45188.764199999998</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154.70999999999998</v>
      </c>
      <c r="D1278" s="2">
        <f>BILANCA!E274</f>
        <v>80088.740000000005</v>
      </c>
      <c r="E1278" s="2">
        <v>0</v>
      </c>
      <c r="F1278" s="2">
        <v>0</v>
      </c>
      <c r="G1278" s="3">
        <f t="shared" si="38"/>
        <v>42969.026920000004</v>
      </c>
      <c r="H1278" s="3">
        <f t="shared" si="41"/>
        <v>0.54999999999478177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79777.460000000006</v>
      </c>
      <c r="E1281" s="2">
        <v>0</v>
      </c>
      <c r="F1281" s="2">
        <v>0</v>
      </c>
      <c r="G1281" s="3">
        <f t="shared" si="48"/>
        <v>43239.383320000008</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79777.460000000006</v>
      </c>
      <c r="E1287" s="2">
        <v>0</v>
      </c>
      <c r="F1287" s="2">
        <v>0</v>
      </c>
      <c r="G1287" s="3">
        <f t="shared" si="48"/>
        <v>44196.712840000007</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115.71</v>
      </c>
      <c r="D1291" s="2">
        <f>BILANCA!E287</f>
        <v>287.27999999999997</v>
      </c>
      <c r="E1291" s="2">
        <v>0</v>
      </c>
      <c r="F1291" s="2">
        <v>0</v>
      </c>
      <c r="G1291" s="3">
        <f t="shared" si="48"/>
        <v>193.96587</v>
      </c>
      <c r="H1291" s="3">
        <f t="shared" si="49"/>
        <v>0.56999999999997897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39</v>
      </c>
      <c r="D1292" s="2">
        <f>BILANCA!E288</f>
        <v>24</v>
      </c>
      <c r="E1292" s="2">
        <v>0</v>
      </c>
      <c r="F1292" s="2">
        <v>0</v>
      </c>
      <c r="G1292" s="3">
        <f t="shared" si="48"/>
        <v>24.533999999999999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22961.22</v>
      </c>
      <c r="D1301" s="2">
        <f>BILANCA!E297</f>
        <v>22695.77</v>
      </c>
      <c r="E1301" s="2">
        <v>0</v>
      </c>
      <c r="F1301" s="2">
        <v>0</v>
      </c>
      <c r="G1301" s="3">
        <f t="shared" si="38"/>
        <v>19890.653160000002</v>
      </c>
      <c r="H1301" s="3">
        <f t="shared" si="41"/>
        <v>0.4500000000007276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22961.22</v>
      </c>
      <c r="D1302" s="2">
        <f>BILANCA!E298</f>
        <v>22695.77</v>
      </c>
      <c r="E1302" s="2">
        <v>0</v>
      </c>
      <c r="F1302" s="2">
        <v>0</v>
      </c>
      <c r="G1302" s="3">
        <f t="shared" si="38"/>
        <v>19959.00592</v>
      </c>
      <c r="H1302" s="3">
        <f t="shared" si="41"/>
        <v>0.4500000000007276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7009.11</v>
      </c>
      <c r="D1306" s="2">
        <f>BILANCA!E303</f>
        <v>84074.41</v>
      </c>
      <c r="E1306" s="2">
        <v>0</v>
      </c>
      <c r="F1306" s="2">
        <v>0</v>
      </c>
      <c r="G1306" s="3">
        <f t="shared" si="38"/>
        <v>51846.747279999996</v>
      </c>
      <c r="H1306" s="3">
        <f t="shared" si="41"/>
        <v>0.52000000000316504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1805.04</v>
      </c>
      <c r="D1311" s="2">
        <f>BILANCA!E308</f>
        <v>1514.01</v>
      </c>
      <c r="E1311" s="2">
        <v>0</v>
      </c>
      <c r="F1311" s="2">
        <v>0</v>
      </c>
      <c r="G1311" s="3">
        <f t="shared" si="52"/>
        <v>1454.7510600000001</v>
      </c>
      <c r="H1311" s="3">
        <f t="shared" si="41"/>
        <v>4.9999999999954525E-2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6854.4</v>
      </c>
      <c r="D1338" s="2">
        <f>BILANCA!E335</f>
        <v>3985.67</v>
      </c>
      <c r="E1338" s="2">
        <v>0</v>
      </c>
      <c r="F1338" s="2">
        <v>0</v>
      </c>
      <c r="G1338" s="3">
        <f t="shared" si="52"/>
        <v>4862.8427200000006</v>
      </c>
      <c r="H1338" s="3">
        <f t="shared" si="41"/>
        <v>0.72999999999956344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5902.61</v>
      </c>
      <c r="D1340" s="2">
        <f>BILANCA!E337</f>
        <v>91109.51</v>
      </c>
      <c r="E1340" s="2">
        <v>0</v>
      </c>
      <c r="F1340" s="2">
        <v>0</v>
      </c>
      <c r="G1340" s="3">
        <f t="shared" si="52"/>
        <v>62080.137899999994</v>
      </c>
      <c r="H1340" s="3">
        <f t="shared" si="41"/>
        <v>0.88000000000556611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362.5</v>
      </c>
      <c r="D1342" s="2">
        <f>BILANCA!E339</f>
        <v>1501.06</v>
      </c>
      <c r="E1342" s="2">
        <v>0</v>
      </c>
      <c r="F1342" s="2">
        <v>0</v>
      </c>
      <c r="G1342" s="3">
        <f t="shared" si="52"/>
        <v>1117.05384</v>
      </c>
      <c r="H1342" s="3">
        <f t="shared" si="41"/>
        <v>0.55999999999994543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1805.04</v>
      </c>
      <c r="D1383" s="2">
        <f>BILANCA!E380</f>
        <v>1494.53</v>
      </c>
      <c r="E1383" s="2">
        <v>0</v>
      </c>
      <c r="F1383" s="2">
        <v>0</v>
      </c>
      <c r="G1383" s="3">
        <f t="shared" si="59"/>
        <v>1788.1993</v>
      </c>
      <c r="H1383" s="3">
        <f t="shared" si="60"/>
        <v>0.50999999999999091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22961.22</v>
      </c>
      <c r="D1390" s="2">
        <f>BILANCA!E387</f>
        <v>22695.77</v>
      </c>
      <c r="E1390" s="2">
        <v>0</v>
      </c>
      <c r="F1390" s="2">
        <v>0</v>
      </c>
      <c r="G1390" s="3">
        <f t="shared" ref="G1390:G1399" si="61">B1390/1000*C1390+B1390/500*D1390</f>
        <v>25974.048800000004</v>
      </c>
      <c r="H1390" s="3">
        <f t="shared" ref="H1390:H1399" si="62">ABS(C1390-ROUND(C1390,0))+ABS(D1390-ROUND(D1390,0))</f>
        <v>0.4500000000007276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1029784.6000000001</v>
      </c>
      <c r="D1510" s="2">
        <f>'RAS-funkcijski'!E114</f>
        <v>1134702.1500000001</v>
      </c>
      <c r="E1510" s="2">
        <v>0</v>
      </c>
      <c r="F1510" s="2">
        <v>0</v>
      </c>
      <c r="G1510" s="3">
        <f t="shared" si="52"/>
        <v>362910.77900000004</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988701.79</v>
      </c>
      <c r="D1511" s="2">
        <f>'RAS-funkcijski'!E115</f>
        <v>1092322.6100000001</v>
      </c>
      <c r="E1511" s="2">
        <v>0</v>
      </c>
      <c r="F1511" s="2">
        <v>0</v>
      </c>
      <c r="G1511" s="3">
        <f t="shared" si="52"/>
        <v>352241.51811000006</v>
      </c>
      <c r="H1511" s="3">
        <f t="shared" si="63"/>
        <v>0.59999999986030161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988701.79</v>
      </c>
      <c r="D1513" s="2">
        <f>'RAS-funkcijski'!E117</f>
        <v>1092322.6100000001</v>
      </c>
      <c r="E1513" s="2">
        <v>0</v>
      </c>
      <c r="F1513" s="2">
        <v>0</v>
      </c>
      <c r="G1513" s="3">
        <f t="shared" si="52"/>
        <v>358588.21213000006</v>
      </c>
      <c r="H1513" s="3">
        <f t="shared" si="63"/>
        <v>0.59999999986030161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41082.81</v>
      </c>
      <c r="D1522" s="2">
        <f>'RAS-funkcijski'!E126</f>
        <v>42379.54</v>
      </c>
      <c r="E1522" s="2">
        <v>0</v>
      </c>
      <c r="F1522" s="2">
        <v>0</v>
      </c>
      <c r="G1522" s="3">
        <f t="shared" si="52"/>
        <v>15352.710579999999</v>
      </c>
      <c r="H1522" s="3">
        <f t="shared" si="63"/>
        <v>0.65000000000145519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1029784.6000000001</v>
      </c>
      <c r="D1537" s="14">
        <f>'RAS-funkcijski'!E141</f>
        <v>1134702.1500000001</v>
      </c>
      <c r="E1537" s="14">
        <v>0</v>
      </c>
      <c r="F1537" s="14">
        <v>0</v>
      </c>
      <c r="G1537" s="15">
        <f t="shared" si="52"/>
        <v>451988.87930000015</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33714.18</v>
      </c>
      <c r="E1538" s="7">
        <v>0</v>
      </c>
      <c r="F1538" s="7">
        <v>0</v>
      </c>
      <c r="G1538" s="8">
        <f t="shared" si="52"/>
        <v>67.428359999999998</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33714.18</v>
      </c>
      <c r="E1539" s="2">
        <v>0</v>
      </c>
      <c r="F1539" s="2">
        <v>0</v>
      </c>
      <c r="G1539" s="3">
        <f t="shared" si="52"/>
        <v>134.85672</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33714.18</v>
      </c>
      <c r="E1540" s="2">
        <v>0</v>
      </c>
      <c r="F1540" s="2">
        <v>0</v>
      </c>
      <c r="G1540" s="3">
        <f t="shared" si="52"/>
        <v>202.28507999999999</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33714.18</v>
      </c>
      <c r="E1542" s="2">
        <v>0</v>
      </c>
      <c r="F1542" s="2">
        <v>0</v>
      </c>
      <c r="G1542" s="3">
        <f t="shared" si="52"/>
        <v>337.14179999999999</v>
      </c>
      <c r="H1542" s="3">
        <f t="shared" si="63"/>
        <v>0.18000000000029104</v>
      </c>
      <c r="I1542" s="11">
        <f t="shared" si="64"/>
        <v>60.68552400009812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8070.15</v>
      </c>
      <c r="D1582" s="7"/>
      <c r="E1582" s="7">
        <v>0</v>
      </c>
      <c r="F1582" s="7">
        <v>0</v>
      </c>
      <c r="G1582" s="8">
        <f t="shared" ref="G1582:G1686" si="70">B1582/1000*C1582</f>
        <v>8.0701499999999999</v>
      </c>
      <c r="H1582" s="8">
        <f t="shared" ref="H1582:H1686" si="71">ABS(C1582-ROUND(C1582,0))</f>
        <v>0.1499999999996362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1155231.0100000002</v>
      </c>
      <c r="D1583" s="2">
        <v>0</v>
      </c>
      <c r="E1583" s="2">
        <v>0</v>
      </c>
      <c r="F1583" s="2">
        <v>0</v>
      </c>
      <c r="G1583" s="3">
        <f t="shared" si="70"/>
        <v>2310.4620200000004</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9159.11</v>
      </c>
      <c r="D1584" s="2">
        <v>0</v>
      </c>
      <c r="E1584" s="2">
        <v>0</v>
      </c>
      <c r="F1584" s="2">
        <v>0</v>
      </c>
      <c r="G1584" s="3">
        <f t="shared" si="70"/>
        <v>27.477330000000002</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1101214.1600000001</v>
      </c>
      <c r="D1585" s="2">
        <v>0</v>
      </c>
      <c r="E1585" s="2">
        <v>0</v>
      </c>
      <c r="F1585" s="2">
        <v>0</v>
      </c>
      <c r="G1585" s="3">
        <f t="shared" si="70"/>
        <v>4404.8566400000009</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965364.06</v>
      </c>
      <c r="D1586" s="2">
        <v>0</v>
      </c>
      <c r="E1586" s="2">
        <v>0</v>
      </c>
      <c r="F1586" s="2">
        <v>0</v>
      </c>
      <c r="G1586" s="3">
        <f t="shared" si="70"/>
        <v>4826.8203000000003</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127730.79</v>
      </c>
      <c r="D1587" s="2">
        <v>0</v>
      </c>
      <c r="E1587" s="2">
        <v>0</v>
      </c>
      <c r="F1587" s="2">
        <v>0</v>
      </c>
      <c r="G1587" s="3">
        <f t="shared" si="70"/>
        <v>766.38473999999997</v>
      </c>
      <c r="H1587" s="3">
        <f t="shared" si="71"/>
        <v>0.21000000000640284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7788.62</v>
      </c>
      <c r="D1591" s="2">
        <v>0</v>
      </c>
      <c r="E1591" s="2">
        <v>0</v>
      </c>
      <c r="F1591" s="2">
        <v>0</v>
      </c>
      <c r="G1591" s="3">
        <f t="shared" si="70"/>
        <v>77.886200000000002</v>
      </c>
      <c r="H1591" s="3">
        <f t="shared" si="71"/>
        <v>0.38000000000010914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320.05</v>
      </c>
      <c r="D1592" s="2">
        <v>0</v>
      </c>
      <c r="E1592" s="2">
        <v>0</v>
      </c>
      <c r="F1592" s="2">
        <v>0</v>
      </c>
      <c r="G1592" s="3">
        <f t="shared" si="70"/>
        <v>3.5205500000000001</v>
      </c>
      <c r="H1592" s="3">
        <f t="shared" si="71"/>
        <v>5.0000000000011369E-2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10.64</v>
      </c>
      <c r="D1593" s="2">
        <v>0</v>
      </c>
      <c r="E1593" s="2">
        <v>0</v>
      </c>
      <c r="F1593" s="2">
        <v>0</v>
      </c>
      <c r="G1593" s="3">
        <f t="shared" si="70"/>
        <v>0.12768000000000002</v>
      </c>
      <c r="H1593" s="3">
        <f t="shared" si="71"/>
        <v>0.35999999999999943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42677.22</v>
      </c>
      <c r="D1594" s="2">
        <v>0</v>
      </c>
      <c r="E1594" s="2">
        <v>0</v>
      </c>
      <c r="F1594" s="2">
        <v>0</v>
      </c>
      <c r="G1594" s="3">
        <f t="shared" si="70"/>
        <v>554.80385999999999</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2180.52</v>
      </c>
      <c r="D1601" s="2">
        <v>0</v>
      </c>
      <c r="E1601" s="2">
        <v>0</v>
      </c>
      <c r="F1601" s="2">
        <v>0</v>
      </c>
      <c r="G1601" s="3">
        <f>B1601/1000*C1601</f>
        <v>43.610399999999998</v>
      </c>
      <c r="H1601" s="3">
        <f>ABS(C1601-ROUND(C1601,0))</f>
        <v>0.48000000000001819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1069196.06</v>
      </c>
      <c r="D1602" s="2">
        <v>0</v>
      </c>
      <c r="E1602" s="2">
        <v>0</v>
      </c>
      <c r="F1602" s="2">
        <v>0</v>
      </c>
      <c r="G1602" s="3">
        <f t="shared" si="70"/>
        <v>22453.117260000003</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9469.6200000000008</v>
      </c>
      <c r="D1603" s="2">
        <v>0</v>
      </c>
      <c r="E1603" s="2">
        <v>0</v>
      </c>
      <c r="F1603" s="2">
        <v>0</v>
      </c>
      <c r="G1603" s="3">
        <f t="shared" si="70"/>
        <v>208.33163999999999</v>
      </c>
      <c r="H1603" s="3">
        <f t="shared" si="71"/>
        <v>0.37999999999919964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1016007.26</v>
      </c>
      <c r="D1604" s="2">
        <v>0</v>
      </c>
      <c r="E1604" s="2">
        <v>0</v>
      </c>
      <c r="F1604" s="2">
        <v>0</v>
      </c>
      <c r="G1604" s="3">
        <f t="shared" si="70"/>
        <v>23368.166979999998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885633.89</v>
      </c>
      <c r="D1605" s="2">
        <v>0</v>
      </c>
      <c r="E1605" s="2">
        <v>0</v>
      </c>
      <c r="F1605" s="2">
        <v>0</v>
      </c>
      <c r="G1605" s="3">
        <f t="shared" si="70"/>
        <v>21255.213360000002</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122254.06</v>
      </c>
      <c r="D1606" s="2">
        <v>0</v>
      </c>
      <c r="E1606" s="2">
        <v>0</v>
      </c>
      <c r="F1606" s="2">
        <v>0</v>
      </c>
      <c r="G1606" s="3">
        <f t="shared" si="70"/>
        <v>3056.3515000000002</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7788.62</v>
      </c>
      <c r="D1610" s="2">
        <v>0</v>
      </c>
      <c r="E1610" s="2">
        <v>0</v>
      </c>
      <c r="F1610" s="2">
        <v>0</v>
      </c>
      <c r="G1610" s="3">
        <f t="shared" si="70"/>
        <v>225.86998</v>
      </c>
      <c r="H1610" s="3">
        <f t="shared" si="71"/>
        <v>0.38000000000010914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320.05</v>
      </c>
      <c r="D1611" s="2">
        <v>0</v>
      </c>
      <c r="E1611" s="2">
        <v>0</v>
      </c>
      <c r="F1611" s="2">
        <v>0</v>
      </c>
      <c r="G1611" s="3">
        <f t="shared" si="70"/>
        <v>9.6014999999999997</v>
      </c>
      <c r="H1611" s="3">
        <f t="shared" si="71"/>
        <v>5.0000000000011369E-2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10.64</v>
      </c>
      <c r="D1612" s="2">
        <v>0</v>
      </c>
      <c r="E1612" s="2">
        <v>0</v>
      </c>
      <c r="F1612" s="2">
        <v>0</v>
      </c>
      <c r="G1612" s="3">
        <f t="shared" si="70"/>
        <v>0.32984000000000002</v>
      </c>
      <c r="H1612" s="3">
        <f t="shared" si="71"/>
        <v>0.35999999999999943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41538.660000000003</v>
      </c>
      <c r="D1613" s="2">
        <v>0</v>
      </c>
      <c r="E1613" s="2">
        <v>0</v>
      </c>
      <c r="F1613" s="2">
        <v>0</v>
      </c>
      <c r="G1613" s="3">
        <f t="shared" si="70"/>
        <v>1329.2371200000002</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2180.52</v>
      </c>
      <c r="D1620" s="2">
        <v>0</v>
      </c>
      <c r="E1620" s="2">
        <v>0</v>
      </c>
      <c r="F1620" s="2">
        <v>0</v>
      </c>
      <c r="G1620" s="3">
        <f>B1620/1000*C1620</f>
        <v>85.040279999999996</v>
      </c>
      <c r="H1620" s="3">
        <f>ABS(C1620-ROUND(C1620,0))</f>
        <v>0.48000000000001819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94105.100000000093</v>
      </c>
      <c r="D1621" s="2">
        <v>0</v>
      </c>
      <c r="E1621" s="2">
        <v>0</v>
      </c>
      <c r="F1621" s="2">
        <v>0</v>
      </c>
      <c r="G1621" s="3">
        <f t="shared" si="70"/>
        <v>3764.2040000000038</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94105.099999999991</v>
      </c>
      <c r="D1681" s="2">
        <v>0</v>
      </c>
      <c r="E1681" s="2">
        <v>0</v>
      </c>
      <c r="F1681" s="2">
        <v>0</v>
      </c>
      <c r="G1681" s="3">
        <f t="shared" si="70"/>
        <v>9410.51</v>
      </c>
      <c r="H1681" s="3">
        <f t="shared" si="71"/>
        <v>9.9999999991268851E-2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91109.51</v>
      </c>
      <c r="D1683" s="2">
        <v>0</v>
      </c>
      <c r="E1683" s="2">
        <v>0</v>
      </c>
      <c r="F1683" s="2">
        <v>0</v>
      </c>
      <c r="G1683" s="3">
        <f t="shared" si="70"/>
        <v>9293.1700199999996</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1501.06</v>
      </c>
      <c r="D1684" s="2">
        <v>0</v>
      </c>
      <c r="E1684" s="2">
        <v>0</v>
      </c>
      <c r="F1684" s="2">
        <v>0</v>
      </c>
      <c r="G1684" s="3">
        <f t="shared" si="70"/>
        <v>154.60917999999998</v>
      </c>
      <c r="H1684" s="3">
        <f t="shared" si="71"/>
        <v>5.999999999994543E-2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1494.53</v>
      </c>
      <c r="D1686" s="14">
        <v>0</v>
      </c>
      <c r="E1686" s="14">
        <v>0</v>
      </c>
      <c r="F1686" s="14">
        <v>0</v>
      </c>
      <c r="G1686" s="15">
        <f t="shared" si="70"/>
        <v>156.92564999999999</v>
      </c>
      <c r="H1686" s="15">
        <f t="shared" si="71"/>
        <v>0.47000000000002728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8416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1026294.1900000002</v>
      </c>
      <c r="I17" s="275">
        <f>'PR-RAS'!E6</f>
        <v>1045486.44</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940894.9</v>
      </c>
      <c r="I18" s="275">
        <f>'PR-RAS'!E152</f>
        <v>1092024.93</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589.29000000008364</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88605.419999999969</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715342.52</v>
      </c>
      <c r="I22" s="275">
        <f>BILANCA!E7</f>
        <v>713094.66999999993</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8814.15</v>
      </c>
      <c r="I23" s="275">
        <f>BILANCA!E69</f>
        <v>85588.42</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8070.15</v>
      </c>
      <c r="I24" s="275">
        <f>BILANCA!E177</f>
        <v>94105.099999999991</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716086.52</v>
      </c>
      <c r="I25" s="275">
        <f>BILANCA!E251</f>
        <v>704577.99</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1029784.6000000001</v>
      </c>
      <c r="I30" s="275">
        <f>'RAS-funkcijski'!E114</f>
        <v>1134702.1500000001</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1029784.6000000001</v>
      </c>
      <c r="I31" s="275">
        <f>'RAS-funkcijski'!E141</f>
        <v>1134702.1500000001</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33714.18</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8070.15</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94105.100000000093</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94105.099999999991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19" sqref="E101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1026294.1900000002</v>
      </c>
      <c r="E6" s="60">
        <f>E7+E43+E49+E82+E106+E125+E134+E140</f>
        <v>1045486.44</v>
      </c>
      <c r="F6" s="45">
        <f t="shared" ref="F6:F132" si="0">IF(D6&lt;&gt;0,IF(E6/D6&gt;=100,"&gt;&gt;100",E6/D6*100),"-")</f>
        <v>101.87005345903788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903993.55</v>
      </c>
      <c r="E49" s="60">
        <f>E50+E53+E58+E61+E64+E68+E71+E74+E77</f>
        <v>951520.2</v>
      </c>
      <c r="F49" s="45">
        <f t="shared" si="0"/>
        <v>105.25741029900047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892734.62</v>
      </c>
      <c r="E68" s="60">
        <f t="shared" si="11"/>
        <v>935303.87</v>
      </c>
      <c r="F68" s="45">
        <f t="shared" si="0"/>
        <v>104.76841034797104</v>
      </c>
    </row>
    <row r="69" spans="1:6" ht="12.75" customHeight="1" x14ac:dyDescent="0.25">
      <c r="A69" s="63" t="s">
        <v>141</v>
      </c>
      <c r="B69" s="64" t="s">
        <v>142</v>
      </c>
      <c r="C69" s="247" t="s">
        <v>141</v>
      </c>
      <c r="D69" s="194">
        <v>870825.96</v>
      </c>
      <c r="E69" s="194">
        <v>930714.19</v>
      </c>
      <c r="F69" s="45">
        <f t="shared" si="0"/>
        <v>106.87717554952083</v>
      </c>
    </row>
    <row r="70" spans="1:6" ht="12" x14ac:dyDescent="0.25">
      <c r="A70" s="63" t="s">
        <v>143</v>
      </c>
      <c r="B70" s="64" t="s">
        <v>144</v>
      </c>
      <c r="C70" s="247" t="s">
        <v>143</v>
      </c>
      <c r="D70" s="194">
        <v>21908.66</v>
      </c>
      <c r="E70" s="194">
        <v>4589.68</v>
      </c>
      <c r="F70" s="45">
        <f t="shared" si="0"/>
        <v>20.949158917067496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11258.93</v>
      </c>
      <c r="E77" s="60">
        <f t="shared" si="14"/>
        <v>16216.33</v>
      </c>
      <c r="F77" s="45">
        <f t="shared" si="0"/>
        <v>144.03082708569997</v>
      </c>
    </row>
    <row r="78" spans="1:6" ht="12.75" customHeight="1" x14ac:dyDescent="0.25">
      <c r="A78" s="63">
        <v>6391</v>
      </c>
      <c r="B78" s="64" t="s">
        <v>159</v>
      </c>
      <c r="C78" s="247" t="s">
        <v>160</v>
      </c>
      <c r="D78" s="194">
        <v>11</v>
      </c>
      <c r="E78" s="194"/>
      <c r="F78" s="45">
        <f t="shared" si="0"/>
        <v>0</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11247.93</v>
      </c>
      <c r="E80" s="194">
        <v>16216.33</v>
      </c>
      <c r="F80" s="45">
        <f t="shared" si="0"/>
        <v>144.17168314525429</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0.02</v>
      </c>
      <c r="E82" s="60">
        <f t="shared" si="15"/>
        <v>0.01</v>
      </c>
      <c r="F82" s="45">
        <f t="shared" si="0"/>
        <v>50</v>
      </c>
    </row>
    <row r="83" spans="1:6" ht="12.75" customHeight="1" x14ac:dyDescent="0.25">
      <c r="A83" s="63">
        <v>641</v>
      </c>
      <c r="B83" s="64" t="s">
        <v>169</v>
      </c>
      <c r="C83" s="247" t="s">
        <v>170</v>
      </c>
      <c r="D83" s="60">
        <f t="shared" ref="D83:E83" si="16">SUM(D84:D90)</f>
        <v>0.02</v>
      </c>
      <c r="E83" s="60">
        <f t="shared" si="16"/>
        <v>0.01</v>
      </c>
      <c r="F83" s="45">
        <f t="shared" si="0"/>
        <v>50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0.02</v>
      </c>
      <c r="E85" s="194">
        <v>0.01</v>
      </c>
      <c r="F85" s="45">
        <f t="shared" si="0"/>
        <v>50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3935.04</v>
      </c>
      <c r="E106" s="60">
        <f>E107+E112+E120+E124</f>
        <v>3820.65</v>
      </c>
      <c r="F106" s="45">
        <f t="shared" si="0"/>
        <v>97.093040985606251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3935.04</v>
      </c>
      <c r="E112" s="60">
        <f t="shared" si="20"/>
        <v>3820.65</v>
      </c>
      <c r="F112" s="45">
        <f t="shared" si="0"/>
        <v>97.093040985606251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3935.04</v>
      </c>
      <c r="E117" s="194">
        <v>3820.65</v>
      </c>
      <c r="F117" s="45">
        <f t="shared" si="0"/>
        <v>97.093040985606251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2237.04</v>
      </c>
      <c r="E125" s="60">
        <f t="shared" si="22"/>
        <v>1207.3499999999999</v>
      </c>
      <c r="F125" s="45">
        <f t="shared" si="0"/>
        <v>53.970872224010293</v>
      </c>
    </row>
    <row r="126" spans="1:6" ht="12.75" customHeight="1" x14ac:dyDescent="0.25">
      <c r="A126" s="63">
        <v>661</v>
      </c>
      <c r="B126" s="65" t="s">
        <v>255</v>
      </c>
      <c r="C126" s="247" t="s">
        <v>256</v>
      </c>
      <c r="D126" s="60">
        <f t="shared" ref="D126:E126" si="23">SUM(D127:D128)</f>
        <v>1481</v>
      </c>
      <c r="E126" s="60">
        <f t="shared" si="23"/>
        <v>402.44</v>
      </c>
      <c r="F126" s="45">
        <f t="shared" si="0"/>
        <v>27.173531397704252</v>
      </c>
    </row>
    <row r="127" spans="1:6" ht="12.75" customHeight="1" x14ac:dyDescent="0.25">
      <c r="A127" s="63">
        <v>6614</v>
      </c>
      <c r="B127" s="65" t="s">
        <v>257</v>
      </c>
      <c r="C127" s="247" t="s">
        <v>258</v>
      </c>
      <c r="D127" s="194">
        <v>223</v>
      </c>
      <c r="E127" s="194">
        <v>215</v>
      </c>
      <c r="F127" s="45">
        <f t="shared" si="0"/>
        <v>96.412556053811656</v>
      </c>
    </row>
    <row r="128" spans="1:6" ht="12.75" customHeight="1" x14ac:dyDescent="0.25">
      <c r="A128" s="63">
        <v>6615</v>
      </c>
      <c r="B128" s="65" t="s">
        <v>259</v>
      </c>
      <c r="C128" s="247" t="s">
        <v>260</v>
      </c>
      <c r="D128" s="194">
        <v>1258</v>
      </c>
      <c r="E128" s="194">
        <v>187.44</v>
      </c>
      <c r="F128" s="45">
        <f t="shared" si="0"/>
        <v>14.899841017488077</v>
      </c>
    </row>
    <row r="129" spans="1:6" ht="22.8" x14ac:dyDescent="0.25">
      <c r="A129" s="63">
        <v>663</v>
      </c>
      <c r="B129" s="182" t="s">
        <v>261</v>
      </c>
      <c r="C129" s="247" t="s">
        <v>262</v>
      </c>
      <c r="D129" s="60">
        <f t="shared" ref="D129:E129" si="24">SUM(D130:D133)</f>
        <v>756.04</v>
      </c>
      <c r="E129" s="60">
        <f t="shared" si="24"/>
        <v>804.91</v>
      </c>
      <c r="F129" s="45">
        <f t="shared" si="0"/>
        <v>106.4639437066822</v>
      </c>
    </row>
    <row r="130" spans="1:6" ht="12.75" customHeight="1" x14ac:dyDescent="0.25">
      <c r="A130" s="63">
        <v>6631</v>
      </c>
      <c r="B130" s="65" t="s">
        <v>263</v>
      </c>
      <c r="C130" s="247" t="s">
        <v>264</v>
      </c>
      <c r="D130" s="194">
        <v>756.04</v>
      </c>
      <c r="E130" s="194">
        <v>804.91</v>
      </c>
      <c r="F130" s="45">
        <f t="shared" si="0"/>
        <v>106.4639437066822</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116128.54000000001</v>
      </c>
      <c r="E134" s="60">
        <f t="shared" si="25"/>
        <v>88938.23000000001</v>
      </c>
      <c r="F134" s="45">
        <f t="shared" ref="F134:F229" si="26">IF(D134&lt;&gt;0,IF(E134/D134&gt;=100,"&gt;&gt;100",E134/D134*100),"-")</f>
        <v>76.586022695196206</v>
      </c>
    </row>
    <row r="135" spans="1:6" ht="22.8" x14ac:dyDescent="0.25">
      <c r="A135" s="63">
        <v>671</v>
      </c>
      <c r="B135" s="182" t="s">
        <v>273</v>
      </c>
      <c r="C135" s="247" t="s">
        <v>274</v>
      </c>
      <c r="D135" s="60">
        <f t="shared" ref="D135:E135" si="27">SUM(D136:D138)</f>
        <v>116128.54000000001</v>
      </c>
      <c r="E135" s="60">
        <f t="shared" si="27"/>
        <v>88938.23000000001</v>
      </c>
      <c r="F135" s="45">
        <f t="shared" si="26"/>
        <v>76.586022695196206</v>
      </c>
    </row>
    <row r="136" spans="1:6" ht="12.75" customHeight="1" x14ac:dyDescent="0.25">
      <c r="A136" s="63">
        <v>6711</v>
      </c>
      <c r="B136" s="65" t="s">
        <v>275</v>
      </c>
      <c r="C136" s="247" t="s">
        <v>276</v>
      </c>
      <c r="D136" s="194">
        <v>50022.68</v>
      </c>
      <c r="E136" s="194">
        <v>55954.58</v>
      </c>
      <c r="F136" s="45">
        <f t="shared" si="26"/>
        <v>111.85842102022522</v>
      </c>
    </row>
    <row r="137" spans="1:6" ht="22.8" x14ac:dyDescent="0.25">
      <c r="A137" s="63">
        <v>6712</v>
      </c>
      <c r="B137" s="182" t="s">
        <v>277</v>
      </c>
      <c r="C137" s="247" t="s">
        <v>278</v>
      </c>
      <c r="D137" s="194">
        <v>66105.86</v>
      </c>
      <c r="E137" s="194">
        <v>32983.65</v>
      </c>
      <c r="F137" s="45">
        <f t="shared" si="26"/>
        <v>49.895198398447583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940894.9</v>
      </c>
      <c r="E152" s="60">
        <f>E153+E164+E202+E221+E230+E262+E273</f>
        <v>1092024.93</v>
      </c>
      <c r="F152" s="45">
        <f t="shared" si="26"/>
        <v>116.06237104696815</v>
      </c>
    </row>
    <row r="153" spans="1:6" ht="12.75" customHeight="1" x14ac:dyDescent="0.25">
      <c r="A153" s="63">
        <v>31</v>
      </c>
      <c r="B153" s="64" t="s">
        <v>308</v>
      </c>
      <c r="C153" s="247" t="s">
        <v>3</v>
      </c>
      <c r="D153" s="60">
        <f t="shared" ref="D153:E153" si="30">D154+D159+D160</f>
        <v>814658.34000000008</v>
      </c>
      <c r="E153" s="60">
        <f t="shared" si="30"/>
        <v>956185.47</v>
      </c>
      <c r="F153" s="45">
        <f t="shared" si="26"/>
        <v>117.37257486371524</v>
      </c>
    </row>
    <row r="154" spans="1:6" ht="12.75" customHeight="1" x14ac:dyDescent="0.25">
      <c r="A154" s="63">
        <v>311</v>
      </c>
      <c r="B154" s="64" t="s">
        <v>309</v>
      </c>
      <c r="C154" s="247" t="s">
        <v>310</v>
      </c>
      <c r="D154" s="60">
        <f t="shared" ref="D154:E154" si="31">SUM(D155:D158)</f>
        <v>677833.03</v>
      </c>
      <c r="E154" s="60">
        <f t="shared" si="31"/>
        <v>796114.68</v>
      </c>
      <c r="F154" s="45">
        <f t="shared" si="26"/>
        <v>117.44996846789837</v>
      </c>
    </row>
    <row r="155" spans="1:6" ht="12.75" customHeight="1" x14ac:dyDescent="0.25">
      <c r="A155" s="63">
        <v>3111</v>
      </c>
      <c r="B155" s="64" t="s">
        <v>311</v>
      </c>
      <c r="C155" s="247" t="s">
        <v>312</v>
      </c>
      <c r="D155" s="194">
        <v>649070.61</v>
      </c>
      <c r="E155" s="194">
        <v>762572.47</v>
      </c>
      <c r="F155" s="45">
        <f t="shared" si="26"/>
        <v>117.48682781985768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12483.87</v>
      </c>
      <c r="E157" s="194">
        <v>12898.93</v>
      </c>
      <c r="F157" s="45">
        <f t="shared" si="26"/>
        <v>103.32477028357391</v>
      </c>
    </row>
    <row r="158" spans="1:6" ht="12.75" customHeight="1" x14ac:dyDescent="0.25">
      <c r="A158" s="63">
        <v>3114</v>
      </c>
      <c r="B158" s="65" t="s">
        <v>317</v>
      </c>
      <c r="C158" s="247" t="s">
        <v>318</v>
      </c>
      <c r="D158" s="194">
        <v>16278.55</v>
      </c>
      <c r="E158" s="194">
        <v>20643.28</v>
      </c>
      <c r="F158" s="45">
        <f t="shared" si="26"/>
        <v>126.81276895055149</v>
      </c>
    </row>
    <row r="159" spans="1:6" ht="12.75" customHeight="1" x14ac:dyDescent="0.25">
      <c r="A159" s="63">
        <v>312</v>
      </c>
      <c r="B159" s="65" t="s">
        <v>319</v>
      </c>
      <c r="C159" s="247" t="s">
        <v>320</v>
      </c>
      <c r="D159" s="194">
        <v>33009.870000000003</v>
      </c>
      <c r="E159" s="194">
        <v>36437.71</v>
      </c>
      <c r="F159" s="45">
        <f t="shared" si="26"/>
        <v>110.38428809322787</v>
      </c>
    </row>
    <row r="160" spans="1:6" ht="12.75" customHeight="1" x14ac:dyDescent="0.25">
      <c r="A160" s="63">
        <v>313</v>
      </c>
      <c r="B160" s="65" t="s">
        <v>321</v>
      </c>
      <c r="C160" s="247" t="s">
        <v>322</v>
      </c>
      <c r="D160" s="60">
        <f t="shared" ref="D160:E160" si="32">SUM(D161:D163)</f>
        <v>103815.44</v>
      </c>
      <c r="E160" s="60">
        <f t="shared" si="32"/>
        <v>123633.08</v>
      </c>
      <c r="F160" s="45">
        <f t="shared" si="26"/>
        <v>119.08929924103775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103815.44</v>
      </c>
      <c r="E162" s="194">
        <v>123633.08</v>
      </c>
      <c r="F162" s="45">
        <f t="shared" si="26"/>
        <v>119.08929924103775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118331.70000000001</v>
      </c>
      <c r="E164" s="60">
        <f>E165+E170+E178+E188+E189+E194</f>
        <v>127555.64000000001</v>
      </c>
      <c r="F164" s="45">
        <f t="shared" si="26"/>
        <v>107.79498646601039</v>
      </c>
    </row>
    <row r="165" spans="1:6" ht="12.75" customHeight="1" x14ac:dyDescent="0.25">
      <c r="A165" s="63">
        <v>321</v>
      </c>
      <c r="B165" s="64" t="s">
        <v>331</v>
      </c>
      <c r="C165" s="247" t="s">
        <v>332</v>
      </c>
      <c r="D165" s="60">
        <f t="shared" ref="D165:E165" si="33">SUM(D166:D169)</f>
        <v>26683.49</v>
      </c>
      <c r="E165" s="60">
        <f t="shared" si="33"/>
        <v>28860.07</v>
      </c>
      <c r="F165" s="45">
        <f t="shared" si="26"/>
        <v>108.15702893437103</v>
      </c>
    </row>
    <row r="166" spans="1:6" ht="12.75" customHeight="1" x14ac:dyDescent="0.25">
      <c r="A166" s="63">
        <v>3211</v>
      </c>
      <c r="B166" s="64" t="s">
        <v>333</v>
      </c>
      <c r="C166" s="247" t="s">
        <v>334</v>
      </c>
      <c r="D166" s="194">
        <v>1445.74</v>
      </c>
      <c r="E166" s="194">
        <v>2261.04</v>
      </c>
      <c r="F166" s="45">
        <f t="shared" si="26"/>
        <v>156.39326573242769</v>
      </c>
    </row>
    <row r="167" spans="1:6" ht="12.75" customHeight="1" x14ac:dyDescent="0.25">
      <c r="A167" s="63">
        <v>3212</v>
      </c>
      <c r="B167" s="64" t="s">
        <v>335</v>
      </c>
      <c r="C167" s="247" t="s">
        <v>336</v>
      </c>
      <c r="D167" s="194">
        <v>25187.75</v>
      </c>
      <c r="E167" s="194">
        <v>26482.78</v>
      </c>
      <c r="F167" s="45">
        <f t="shared" si="26"/>
        <v>105.14150728032476</v>
      </c>
    </row>
    <row r="168" spans="1:6" ht="12.75" customHeight="1" x14ac:dyDescent="0.25">
      <c r="A168" s="63">
        <v>3213</v>
      </c>
      <c r="B168" s="64" t="s">
        <v>337</v>
      </c>
      <c r="C168" s="247" t="s">
        <v>338</v>
      </c>
      <c r="D168" s="194">
        <v>50</v>
      </c>
      <c r="E168" s="194">
        <v>116.25</v>
      </c>
      <c r="F168" s="45">
        <f t="shared" si="26"/>
        <v>232.50000000000003</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60369.950000000004</v>
      </c>
      <c r="E170" s="60">
        <f t="shared" si="34"/>
        <v>61747.43</v>
      </c>
      <c r="F170" s="45">
        <f t="shared" si="26"/>
        <v>102.28173122555178</v>
      </c>
    </row>
    <row r="171" spans="1:6" ht="12.75" customHeight="1" x14ac:dyDescent="0.25">
      <c r="A171" s="63">
        <v>3221</v>
      </c>
      <c r="B171" s="64" t="s">
        <v>343</v>
      </c>
      <c r="C171" s="247" t="s">
        <v>344</v>
      </c>
      <c r="D171" s="194">
        <v>5087.1099999999997</v>
      </c>
      <c r="E171" s="194">
        <v>3763.42</v>
      </c>
      <c r="F171" s="45">
        <f t="shared" si="26"/>
        <v>73.979528651827863</v>
      </c>
    </row>
    <row r="172" spans="1:6" ht="12.75" customHeight="1" x14ac:dyDescent="0.25">
      <c r="A172" s="63">
        <v>3222</v>
      </c>
      <c r="B172" s="64" t="s">
        <v>345</v>
      </c>
      <c r="C172" s="247" t="s">
        <v>346</v>
      </c>
      <c r="D172" s="194">
        <v>36474.03</v>
      </c>
      <c r="E172" s="194">
        <v>37639.85</v>
      </c>
      <c r="F172" s="45">
        <f t="shared" si="26"/>
        <v>103.19630158773244</v>
      </c>
    </row>
    <row r="173" spans="1:6" ht="12.75" customHeight="1" x14ac:dyDescent="0.25">
      <c r="A173" s="63">
        <v>3223</v>
      </c>
      <c r="B173" s="65" t="s">
        <v>347</v>
      </c>
      <c r="C173" s="247" t="s">
        <v>348</v>
      </c>
      <c r="D173" s="194">
        <v>17623.330000000002</v>
      </c>
      <c r="E173" s="194">
        <v>19289.84</v>
      </c>
      <c r="F173" s="45">
        <f t="shared" si="26"/>
        <v>109.45627188505236</v>
      </c>
    </row>
    <row r="174" spans="1:6" ht="12.75" customHeight="1" x14ac:dyDescent="0.25">
      <c r="A174" s="63">
        <v>3224</v>
      </c>
      <c r="B174" s="65" t="s">
        <v>349</v>
      </c>
      <c r="C174" s="247" t="s">
        <v>350</v>
      </c>
      <c r="D174" s="194">
        <v>494.58</v>
      </c>
      <c r="E174" s="194">
        <v>673.54</v>
      </c>
      <c r="F174" s="45">
        <f t="shared" si="26"/>
        <v>136.18423713049458</v>
      </c>
    </row>
    <row r="175" spans="1:6" ht="12.75" customHeight="1" x14ac:dyDescent="0.25">
      <c r="A175" s="63">
        <v>3225</v>
      </c>
      <c r="B175" s="65" t="s">
        <v>351</v>
      </c>
      <c r="C175" s="247" t="s">
        <v>352</v>
      </c>
      <c r="D175" s="194">
        <v>631</v>
      </c>
      <c r="E175" s="194">
        <v>139.38</v>
      </c>
      <c r="F175" s="45">
        <f t="shared" si="26"/>
        <v>22.08874801901743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59.9</v>
      </c>
      <c r="E177" s="194">
        <v>241.4</v>
      </c>
      <c r="F177" s="45">
        <f t="shared" si="26"/>
        <v>403.00500834724539</v>
      </c>
    </row>
    <row r="178" spans="1:6" ht="12.75" customHeight="1" x14ac:dyDescent="0.25">
      <c r="A178" s="63">
        <v>323</v>
      </c>
      <c r="B178" s="65" t="s">
        <v>357</v>
      </c>
      <c r="C178" s="247" t="s">
        <v>358</v>
      </c>
      <c r="D178" s="60">
        <f t="shared" ref="D178:E178" si="35">SUM(D179:D187)</f>
        <v>26776.44</v>
      </c>
      <c r="E178" s="60">
        <f t="shared" si="35"/>
        <v>30585.79</v>
      </c>
      <c r="F178" s="45">
        <f t="shared" si="26"/>
        <v>114.2264991163874</v>
      </c>
    </row>
    <row r="179" spans="1:6" ht="12.75" customHeight="1" x14ac:dyDescent="0.25">
      <c r="A179" s="63">
        <v>3231</v>
      </c>
      <c r="B179" s="65" t="s">
        <v>359</v>
      </c>
      <c r="C179" s="247" t="s">
        <v>360</v>
      </c>
      <c r="D179" s="194">
        <v>2959.16</v>
      </c>
      <c r="E179" s="194">
        <v>3808.81</v>
      </c>
      <c r="F179" s="45">
        <f t="shared" si="26"/>
        <v>128.71254004514796</v>
      </c>
    </row>
    <row r="180" spans="1:6" ht="12.75" customHeight="1" x14ac:dyDescent="0.25">
      <c r="A180" s="63">
        <v>3232</v>
      </c>
      <c r="B180" s="65" t="s">
        <v>361</v>
      </c>
      <c r="C180" s="247" t="s">
        <v>362</v>
      </c>
      <c r="D180" s="194">
        <v>7220.13</v>
      </c>
      <c r="E180" s="194">
        <v>7529.93</v>
      </c>
      <c r="F180" s="45">
        <f t="shared" si="26"/>
        <v>104.29078146792372</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4708.3</v>
      </c>
      <c r="E182" s="194">
        <v>5483.58</v>
      </c>
      <c r="F182" s="45">
        <f t="shared" si="26"/>
        <v>116.46624046895906</v>
      </c>
    </row>
    <row r="183" spans="1:6" ht="12.75" customHeight="1" x14ac:dyDescent="0.25">
      <c r="A183" s="63">
        <v>3235</v>
      </c>
      <c r="B183" s="64" t="s">
        <v>367</v>
      </c>
      <c r="C183" s="247" t="s">
        <v>368</v>
      </c>
      <c r="D183" s="194">
        <v>3143.91</v>
      </c>
      <c r="E183" s="194">
        <v>3462.57</v>
      </c>
      <c r="F183" s="45">
        <f t="shared" si="26"/>
        <v>110.13578632976136</v>
      </c>
    </row>
    <row r="184" spans="1:6" ht="12.75" customHeight="1" x14ac:dyDescent="0.25">
      <c r="A184" s="63">
        <v>3236</v>
      </c>
      <c r="B184" s="64" t="s">
        <v>369</v>
      </c>
      <c r="C184" s="247" t="s">
        <v>370</v>
      </c>
      <c r="D184" s="194">
        <v>3258.66</v>
      </c>
      <c r="E184" s="194">
        <v>2707.63</v>
      </c>
      <c r="F184" s="45">
        <f t="shared" si="26"/>
        <v>83.09028864625337</v>
      </c>
    </row>
    <row r="185" spans="1:6" ht="12.75" customHeight="1" x14ac:dyDescent="0.25">
      <c r="A185" s="63">
        <v>3237</v>
      </c>
      <c r="B185" s="64" t="s">
        <v>371</v>
      </c>
      <c r="C185" s="247" t="s">
        <v>372</v>
      </c>
      <c r="D185" s="194">
        <v>1942.57</v>
      </c>
      <c r="E185" s="194">
        <v>2036.84</v>
      </c>
      <c r="F185" s="45">
        <f t="shared" si="26"/>
        <v>104.85284957556227</v>
      </c>
    </row>
    <row r="186" spans="1:6" ht="12.75" customHeight="1" x14ac:dyDescent="0.25">
      <c r="A186" s="63">
        <v>3238</v>
      </c>
      <c r="B186" s="64" t="s">
        <v>373</v>
      </c>
      <c r="C186" s="247" t="s">
        <v>374</v>
      </c>
      <c r="D186" s="194">
        <v>2392.0300000000002</v>
      </c>
      <c r="E186" s="194">
        <v>2542.0300000000002</v>
      </c>
      <c r="F186" s="45">
        <f t="shared" si="26"/>
        <v>106.27082436257069</v>
      </c>
    </row>
    <row r="187" spans="1:6" ht="12.75" customHeight="1" x14ac:dyDescent="0.25">
      <c r="A187" s="63">
        <v>3239</v>
      </c>
      <c r="B187" s="64" t="s">
        <v>375</v>
      </c>
      <c r="C187" s="247" t="s">
        <v>376</v>
      </c>
      <c r="D187" s="194">
        <v>1151.68</v>
      </c>
      <c r="E187" s="194">
        <v>3014.4</v>
      </c>
      <c r="F187" s="45">
        <f t="shared" si="26"/>
        <v>261.73937204779105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4501.82</v>
      </c>
      <c r="E194" s="60">
        <f t="shared" si="36"/>
        <v>6362.35</v>
      </c>
      <c r="F194" s="45">
        <f t="shared" si="26"/>
        <v>141.32839607092245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322.37</v>
      </c>
      <c r="E196" s="194">
        <v>391.04</v>
      </c>
      <c r="F196" s="45">
        <f t="shared" si="26"/>
        <v>121.30160995129819</v>
      </c>
    </row>
    <row r="197" spans="1:6" ht="12.75" customHeight="1" x14ac:dyDescent="0.25">
      <c r="A197" s="63">
        <v>3293</v>
      </c>
      <c r="B197" s="64" t="s">
        <v>395</v>
      </c>
      <c r="C197" s="247" t="s">
        <v>396</v>
      </c>
      <c r="D197" s="194">
        <v>588.87</v>
      </c>
      <c r="E197" s="194">
        <v>653.91999999999996</v>
      </c>
      <c r="F197" s="45">
        <f t="shared" si="26"/>
        <v>111.04658073938221</v>
      </c>
    </row>
    <row r="198" spans="1:6" ht="12.75" customHeight="1" x14ac:dyDescent="0.25">
      <c r="A198" s="63">
        <v>3294</v>
      </c>
      <c r="B198" s="64" t="s">
        <v>397</v>
      </c>
      <c r="C198" s="247" t="s">
        <v>398</v>
      </c>
      <c r="D198" s="194">
        <v>0</v>
      </c>
      <c r="E198" s="194">
        <v>70</v>
      </c>
      <c r="F198" s="45" t="str">
        <f t="shared" si="26"/>
        <v>-</v>
      </c>
    </row>
    <row r="199" spans="1:6" ht="12.75" customHeight="1" x14ac:dyDescent="0.25">
      <c r="A199" s="63">
        <v>3295</v>
      </c>
      <c r="B199" s="64" t="s">
        <v>399</v>
      </c>
      <c r="C199" s="247" t="s">
        <v>400</v>
      </c>
      <c r="D199" s="194">
        <v>1988</v>
      </c>
      <c r="E199" s="194">
        <v>2496</v>
      </c>
      <c r="F199" s="45">
        <f t="shared" si="26"/>
        <v>125.55331991951711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1602.58</v>
      </c>
      <c r="E201" s="194">
        <v>2751.39</v>
      </c>
      <c r="F201" s="45">
        <f t="shared" si="26"/>
        <v>171.6850328844738</v>
      </c>
    </row>
    <row r="202" spans="1:6" ht="12.75" customHeight="1" x14ac:dyDescent="0.25">
      <c r="A202" s="63">
        <v>34</v>
      </c>
      <c r="B202" s="183" t="s">
        <v>405</v>
      </c>
      <c r="C202" s="247" t="s">
        <v>406</v>
      </c>
      <c r="D202" s="60">
        <f t="shared" ref="D202:E202" si="37">D203+D208+D216</f>
        <v>1.53</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1.53</v>
      </c>
      <c r="E216" s="60">
        <f t="shared" si="40"/>
        <v>0</v>
      </c>
      <c r="F216" s="45">
        <f t="shared" si="26"/>
        <v>0</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1.53</v>
      </c>
      <c r="E220" s="194"/>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221.95</v>
      </c>
      <c r="E230" s="60">
        <f>E231+E234+E237+E242+E246+E250+E254+E257</f>
        <v>175.15</v>
      </c>
      <c r="F230" s="45">
        <f t="shared" ref="F230:F245" si="44">IF(D230&lt;&gt;0,IF(E230/D230&gt;=100,"&gt;&gt;100",E230/D230*100),"-")</f>
        <v>78.91416985807615</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221.95</v>
      </c>
      <c r="E257" s="60">
        <f t="shared" si="54"/>
        <v>175.15</v>
      </c>
      <c r="F257" s="45">
        <f t="shared" si="53"/>
        <v>78.91416985807615</v>
      </c>
    </row>
    <row r="258" spans="1:6" ht="12.75" customHeight="1" x14ac:dyDescent="0.25">
      <c r="A258" s="63" t="s">
        <v>512</v>
      </c>
      <c r="B258" s="64" t="s">
        <v>159</v>
      </c>
      <c r="C258" s="247" t="s">
        <v>512</v>
      </c>
      <c r="D258" s="194">
        <v>221.95</v>
      </c>
      <c r="E258" s="194">
        <v>175.15</v>
      </c>
      <c r="F258" s="45">
        <f t="shared" si="53"/>
        <v>78.91416985807615</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7394.98</v>
      </c>
      <c r="E262" s="60">
        <f t="shared" si="55"/>
        <v>7788.62</v>
      </c>
      <c r="F262" s="45">
        <f t="shared" ref="F262:F268" si="56">IF(D262&lt;&gt;0,IF(E262/D262&gt;=100,"&gt;&gt;100",E262/D262*100),"-")</f>
        <v>105.3230705154037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7394.98</v>
      </c>
      <c r="E269" s="60">
        <f t="shared" si="58"/>
        <v>7788.62</v>
      </c>
      <c r="F269" s="45">
        <f t="shared" ref="F269:F272" si="59">IF(D269&lt;&gt;0,IF(E269/D269&gt;=100,"&gt;&gt;100",E269/D269*100),"-")</f>
        <v>105.3230705154037</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7394.98</v>
      </c>
      <c r="E271" s="194">
        <v>7788.62</v>
      </c>
      <c r="F271" s="45">
        <f t="shared" si="59"/>
        <v>105.3230705154037</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286.39999999999998</v>
      </c>
      <c r="E273" s="60">
        <f t="shared" si="60"/>
        <v>320.05</v>
      </c>
      <c r="F273" s="45">
        <f t="shared" ref="F273:F277" si="61">IF(D273&lt;&gt;0,IF(E273/D273&gt;=100,"&gt;&gt;100",E273/D273*100),"-")</f>
        <v>111.74930167597768</v>
      </c>
    </row>
    <row r="274" spans="1:6" ht="12.75" customHeight="1" x14ac:dyDescent="0.25">
      <c r="A274" s="63">
        <v>381</v>
      </c>
      <c r="B274" s="64" t="s">
        <v>540</v>
      </c>
      <c r="C274" s="247" t="s">
        <v>541</v>
      </c>
      <c r="D274" s="60">
        <f t="shared" ref="D274:E274" si="62">SUM(D275:D277)</f>
        <v>286.39999999999998</v>
      </c>
      <c r="E274" s="60">
        <f t="shared" si="62"/>
        <v>320.05</v>
      </c>
      <c r="F274" s="45">
        <f t="shared" si="61"/>
        <v>111.74930167597768</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286.39999999999998</v>
      </c>
      <c r="E276" s="194">
        <v>320.05</v>
      </c>
      <c r="F276" s="45">
        <f t="shared" si="61"/>
        <v>111.74930167597768</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940894.9</v>
      </c>
      <c r="E299" s="60">
        <f>E152-E297+E298</f>
        <v>1092024.93</v>
      </c>
      <c r="F299" s="45">
        <f t="shared" si="68"/>
        <v>116.06237104696815</v>
      </c>
    </row>
    <row r="300" spans="1:6" ht="12.75" customHeight="1" x14ac:dyDescent="0.25">
      <c r="A300" s="63" t="s">
        <v>581</v>
      </c>
      <c r="B300" s="64" t="s">
        <v>592</v>
      </c>
      <c r="C300" s="247" t="s">
        <v>593</v>
      </c>
      <c r="D300" s="60">
        <f>IF(D6&gt;=D299,D6-D299,0)</f>
        <v>85399.290000000154</v>
      </c>
      <c r="E300" s="60">
        <f>IF(E6&gt;=E299,E6-E299,0)</f>
        <v>0</v>
      </c>
      <c r="F300" s="45">
        <f t="shared" si="68"/>
        <v>0</v>
      </c>
    </row>
    <row r="301" spans="1:6" ht="12.75" customHeight="1" x14ac:dyDescent="0.25">
      <c r="A301" s="63" t="s">
        <v>581</v>
      </c>
      <c r="B301" s="64" t="s">
        <v>594</v>
      </c>
      <c r="C301" s="247" t="s">
        <v>595</v>
      </c>
      <c r="D301" s="60">
        <f>IF(D299&gt;=D6,D299-D6,0)</f>
        <v>0</v>
      </c>
      <c r="E301" s="60">
        <f>IF(E299&gt;=E6,E299-E6,0)</f>
        <v>46538.489999999991</v>
      </c>
      <c r="F301" s="45" t="str">
        <f t="shared" si="68"/>
        <v>-</v>
      </c>
    </row>
    <row r="302" spans="1:6" ht="12.75" customHeight="1" x14ac:dyDescent="0.25">
      <c r="A302" s="63">
        <v>92211</v>
      </c>
      <c r="B302" s="64" t="s">
        <v>596</v>
      </c>
      <c r="C302" s="247" t="s">
        <v>597</v>
      </c>
      <c r="D302" s="194">
        <v>4079.7</v>
      </c>
      <c r="E302" s="194">
        <v>589.29</v>
      </c>
      <c r="F302" s="45">
        <f t="shared" si="68"/>
        <v>14.444444444444443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154.71</v>
      </c>
      <c r="E304" s="194">
        <v>80088.740000000005</v>
      </c>
      <c r="F304" s="45" t="str">
        <f t="shared" si="68"/>
        <v>&gt;&gt;100</v>
      </c>
    </row>
    <row r="305" spans="1:6" ht="12" x14ac:dyDescent="0.25">
      <c r="A305" s="63">
        <v>9661</v>
      </c>
      <c r="B305" s="220" t="s">
        <v>602</v>
      </c>
      <c r="C305" s="247" t="s">
        <v>603</v>
      </c>
      <c r="D305" s="194">
        <v>39</v>
      </c>
      <c r="E305" s="194">
        <v>24</v>
      </c>
      <c r="F305" s="45">
        <f t="shared" si="68"/>
        <v>61.53846153846154</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21</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21</v>
      </c>
      <c r="F321" s="45" t="str">
        <f t="shared" si="72"/>
        <v>-</v>
      </c>
    </row>
    <row r="322" spans="1:6" ht="12.75" customHeight="1" x14ac:dyDescent="0.25">
      <c r="A322" s="63">
        <v>721</v>
      </c>
      <c r="B322" s="64" t="s">
        <v>635</v>
      </c>
      <c r="C322" s="247" t="s">
        <v>636</v>
      </c>
      <c r="D322" s="60">
        <f t="shared" ref="D322:E322" si="77">SUM(D323:D326)</f>
        <v>0</v>
      </c>
      <c r="E322" s="60">
        <f t="shared" si="77"/>
        <v>21</v>
      </c>
      <c r="F322" s="45" t="str">
        <f t="shared" si="72"/>
        <v>-</v>
      </c>
    </row>
    <row r="323" spans="1:6" ht="12.75" customHeight="1" x14ac:dyDescent="0.25">
      <c r="A323" s="63">
        <v>7211</v>
      </c>
      <c r="B323" s="64" t="s">
        <v>637</v>
      </c>
      <c r="C323" s="247" t="s">
        <v>638</v>
      </c>
      <c r="D323" s="194">
        <v>0</v>
      </c>
      <c r="E323" s="194">
        <v>21</v>
      </c>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88889.700000000012</v>
      </c>
      <c r="E360" s="60">
        <f t="shared" si="86"/>
        <v>42677.22</v>
      </c>
      <c r="F360" s="45">
        <f t="shared" si="72"/>
        <v>48.011434395661134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6201.1900000000005</v>
      </c>
      <c r="E373" s="60">
        <f t="shared" si="90"/>
        <v>25933.47</v>
      </c>
      <c r="F373" s="45">
        <f t="shared" si="72"/>
        <v>418.20150648504563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3754.85</v>
      </c>
      <c r="E379" s="60">
        <f t="shared" si="92"/>
        <v>12530.359999999999</v>
      </c>
      <c r="F379" s="45">
        <f t="shared" si="72"/>
        <v>333.71133334221071</v>
      </c>
    </row>
    <row r="380" spans="1:6" ht="12.75" customHeight="1" x14ac:dyDescent="0.25">
      <c r="A380" s="63">
        <v>4221</v>
      </c>
      <c r="B380" s="64" t="s">
        <v>647</v>
      </c>
      <c r="C380" s="247" t="s">
        <v>739</v>
      </c>
      <c r="D380" s="194">
        <v>2516.25</v>
      </c>
      <c r="E380" s="194">
        <v>11521.38</v>
      </c>
      <c r="F380" s="45">
        <f t="shared" si="72"/>
        <v>457.87898658718325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619.85</v>
      </c>
      <c r="E382" s="194">
        <v>1008.98</v>
      </c>
      <c r="F382" s="45">
        <f t="shared" si="72"/>
        <v>162.77809147374364</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618.75</v>
      </c>
      <c r="E384" s="192"/>
      <c r="F384" s="71">
        <f t="shared" si="72"/>
        <v>0</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11000</v>
      </c>
      <c r="F388" s="45" t="str">
        <f t="shared" si="72"/>
        <v>-</v>
      </c>
    </row>
    <row r="389" spans="1:6" ht="12.75" customHeight="1" x14ac:dyDescent="0.25">
      <c r="A389" s="63">
        <v>4231</v>
      </c>
      <c r="B389" s="64" t="s">
        <v>665</v>
      </c>
      <c r="C389" s="247" t="s">
        <v>750</v>
      </c>
      <c r="D389" s="194">
        <v>0</v>
      </c>
      <c r="E389" s="194">
        <v>11000</v>
      </c>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2446.34</v>
      </c>
      <c r="E393" s="60">
        <f t="shared" si="94"/>
        <v>2403.11</v>
      </c>
      <c r="F393" s="45">
        <f t="shared" si="72"/>
        <v>98.232870328735984</v>
      </c>
    </row>
    <row r="394" spans="1:6" ht="12.75" customHeight="1" x14ac:dyDescent="0.25">
      <c r="A394" s="63">
        <v>4241</v>
      </c>
      <c r="B394" s="64" t="s">
        <v>756</v>
      </c>
      <c r="C394" s="247" t="s">
        <v>757</v>
      </c>
      <c r="D394" s="194">
        <v>2446.34</v>
      </c>
      <c r="E394" s="194">
        <v>2403.11</v>
      </c>
      <c r="F394" s="45">
        <f t="shared" si="72"/>
        <v>98.232870328735984</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82688.510000000009</v>
      </c>
      <c r="E412" s="60">
        <f t="shared" si="100"/>
        <v>16743.75</v>
      </c>
      <c r="F412" s="45">
        <f t="shared" si="72"/>
        <v>20.249185769582738</v>
      </c>
    </row>
    <row r="413" spans="1:6" ht="12.75" customHeight="1" x14ac:dyDescent="0.25">
      <c r="A413" s="63">
        <v>451</v>
      </c>
      <c r="B413" s="64" t="s">
        <v>784</v>
      </c>
      <c r="C413" s="247" t="s">
        <v>785</v>
      </c>
      <c r="D413" s="194">
        <v>61446.51</v>
      </c>
      <c r="E413" s="194">
        <v>16743.75</v>
      </c>
      <c r="F413" s="45">
        <f t="shared" si="72"/>
        <v>27.249310009632765</v>
      </c>
    </row>
    <row r="414" spans="1:6" ht="12.75" customHeight="1" x14ac:dyDescent="0.25">
      <c r="A414" s="63">
        <v>452</v>
      </c>
      <c r="B414" s="64" t="s">
        <v>786</v>
      </c>
      <c r="C414" s="247" t="s">
        <v>787</v>
      </c>
      <c r="D414" s="194">
        <v>21242</v>
      </c>
      <c r="E414" s="194"/>
      <c r="F414" s="45">
        <f t="shared" si="72"/>
        <v>0</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88889.700000000012</v>
      </c>
      <c r="E418" s="60">
        <f t="shared" si="102"/>
        <v>42656.22</v>
      </c>
      <c r="F418" s="45">
        <f t="shared" si="72"/>
        <v>47.987809611237289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1026294.1900000002</v>
      </c>
      <c r="E422" s="60">
        <f>E6+E308</f>
        <v>1045507.44</v>
      </c>
      <c r="F422" s="45">
        <f t="shared" si="72"/>
        <v>101.87209965594757</v>
      </c>
    </row>
    <row r="423" spans="1:6" ht="12.75" customHeight="1" x14ac:dyDescent="0.25">
      <c r="A423" s="63" t="s">
        <v>581</v>
      </c>
      <c r="B423" s="64" t="s">
        <v>804</v>
      </c>
      <c r="C423" s="247" t="s">
        <v>805</v>
      </c>
      <c r="D423" s="60">
        <f t="shared" ref="D423:E423" si="103">D299+D360</f>
        <v>1029784.6000000001</v>
      </c>
      <c r="E423" s="60">
        <f t="shared" si="103"/>
        <v>1134702.1499999999</v>
      </c>
      <c r="F423" s="45">
        <f t="shared" si="72"/>
        <v>110.18830054362823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3490.4099999999162</v>
      </c>
      <c r="E425" s="60">
        <f t="shared" si="105"/>
        <v>89194.709999999963</v>
      </c>
      <c r="F425" s="45">
        <f t="shared" si="72"/>
        <v>2555.4221423844792</v>
      </c>
    </row>
    <row r="426" spans="1:6" ht="12.75" customHeight="1" x14ac:dyDescent="0.25">
      <c r="A426" s="251" t="s">
        <v>810</v>
      </c>
      <c r="B426" s="183" t="s">
        <v>811</v>
      </c>
      <c r="C426" s="252" t="s">
        <v>812</v>
      </c>
      <c r="D426" s="60">
        <f t="shared" ref="D426:E426" si="106">IF(D302-D303+D419-D420&gt;=0,D302-D303+D419-D420,0)</f>
        <v>4079.7</v>
      </c>
      <c r="E426" s="60">
        <f t="shared" si="106"/>
        <v>589.29</v>
      </c>
      <c r="F426" s="45">
        <f t="shared" si="72"/>
        <v>14.444444444444443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154.71</v>
      </c>
      <c r="E428" s="81">
        <f t="shared" si="108"/>
        <v>80088.740000000005</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1026294.1900000002</v>
      </c>
      <c r="E643" s="60">
        <f>E422+E430</f>
        <v>1045507.44</v>
      </c>
      <c r="F643" s="45">
        <f t="shared" si="109"/>
        <v>101.87209965594757</v>
      </c>
    </row>
    <row r="644" spans="1:6" ht="12.75" customHeight="1" x14ac:dyDescent="0.25">
      <c r="A644" s="63" t="s">
        <v>581</v>
      </c>
      <c r="B644" s="64" t="s">
        <v>1237</v>
      </c>
      <c r="C644" s="247" t="s">
        <v>1238</v>
      </c>
      <c r="D644" s="60">
        <f>D423+D535</f>
        <v>1029784.6000000001</v>
      </c>
      <c r="E644" s="60">
        <f>E423+E535</f>
        <v>1134702.1499999999</v>
      </c>
      <c r="F644" s="45">
        <f t="shared" si="109"/>
        <v>110.18830054362823</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3490.4099999999162</v>
      </c>
      <c r="E646" s="60">
        <f t="shared" si="164"/>
        <v>89194.709999999963</v>
      </c>
      <c r="F646" s="45">
        <f t="shared" si="109"/>
        <v>2555.4221423844792</v>
      </c>
    </row>
    <row r="647" spans="1:6" ht="22.8" x14ac:dyDescent="0.25">
      <c r="A647" s="251" t="s">
        <v>1243</v>
      </c>
      <c r="B647" s="64" t="s">
        <v>1244</v>
      </c>
      <c r="C647" s="252" t="s">
        <v>1243</v>
      </c>
      <c r="D647" s="60">
        <f>IF(D426-D427+D641-D642&gt;=0,D426-D427+D641-D642,0)</f>
        <v>4079.7</v>
      </c>
      <c r="E647" s="60">
        <f>IF(E426-E427+E641-E642&gt;=0,E426-E427+E641-E642,0)</f>
        <v>589.29</v>
      </c>
      <c r="F647" s="45">
        <f t="shared" si="109"/>
        <v>14.444444444444443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589.29000000008364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88605.419999999969</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43000.33</v>
      </c>
      <c r="E654" s="194">
        <v>26479.5</v>
      </c>
      <c r="F654" s="45">
        <f t="shared" si="167"/>
        <v>61.579759969283955</v>
      </c>
    </row>
    <row r="655" spans="1:6" ht="12.75" customHeight="1" x14ac:dyDescent="0.25">
      <c r="A655" s="63" t="s">
        <v>1258</v>
      </c>
      <c r="B655" s="64" t="s">
        <v>1259</v>
      </c>
      <c r="C655" s="247" t="s">
        <v>1258</v>
      </c>
      <c r="D655" s="194">
        <v>43000.33</v>
      </c>
      <c r="E655" s="194">
        <v>26479.5</v>
      </c>
      <c r="F655" s="45">
        <f t="shared" si="167"/>
        <v>61.579759969283955</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38</v>
      </c>
      <c r="E658" s="253">
        <v>38</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31</v>
      </c>
      <c r="E660" s="253">
        <v>30</v>
      </c>
      <c r="F660" s="45">
        <f t="shared" si="167"/>
        <v>96.774193548387103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863484.38</v>
      </c>
      <c r="E683" s="192">
        <v>925576</v>
      </c>
      <c r="F683" s="71">
        <f t="shared" si="167"/>
        <v>107.19082144832777</v>
      </c>
    </row>
    <row r="684" spans="1:6" ht="22.8" x14ac:dyDescent="0.25">
      <c r="A684" s="70">
        <v>63613</v>
      </c>
      <c r="B684" s="182" t="s">
        <v>1317</v>
      </c>
      <c r="C684" s="278" t="s">
        <v>1318</v>
      </c>
      <c r="D684" s="192">
        <v>7341.58</v>
      </c>
      <c r="E684" s="192">
        <v>5138.1899999999996</v>
      </c>
      <c r="F684" s="71">
        <f t="shared" si="167"/>
        <v>69.987523121725843</v>
      </c>
    </row>
    <row r="685" spans="1:6" ht="22.8" x14ac:dyDescent="0.25">
      <c r="A685" s="63">
        <v>63622</v>
      </c>
      <c r="B685" s="244" t="s">
        <v>1319</v>
      </c>
      <c r="C685" s="247" t="s">
        <v>1320</v>
      </c>
      <c r="D685" s="194">
        <v>1758.81</v>
      </c>
      <c r="E685" s="194">
        <v>1967.88</v>
      </c>
      <c r="F685" s="45">
        <f t="shared" si="167"/>
        <v>111.88701451549628</v>
      </c>
    </row>
    <row r="686" spans="1:6" ht="22.8" x14ac:dyDescent="0.25">
      <c r="A686" s="63">
        <v>63623</v>
      </c>
      <c r="B686" s="244" t="s">
        <v>1321</v>
      </c>
      <c r="C686" s="247" t="s">
        <v>1322</v>
      </c>
      <c r="D686" s="194">
        <v>20149.849999999999</v>
      </c>
      <c r="E686" s="194">
        <v>2621.8</v>
      </c>
      <c r="F686" s="45">
        <f t="shared" si="167"/>
        <v>13.011511251944805</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2874.13</v>
      </c>
      <c r="E724" s="192">
        <v>2632.07</v>
      </c>
      <c r="F724" s="71">
        <f t="shared" si="167"/>
        <v>91.577973160573805</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v>3342.49</v>
      </c>
      <c r="F732" s="71" t="str">
        <f t="shared" si="167"/>
        <v>-</v>
      </c>
    </row>
    <row r="733" spans="1:6" ht="12.75" customHeight="1" x14ac:dyDescent="0.25">
      <c r="A733" s="70">
        <v>31215</v>
      </c>
      <c r="B733" s="65" t="s">
        <v>1395</v>
      </c>
      <c r="C733" s="278" t="s">
        <v>1396</v>
      </c>
      <c r="D733" s="192">
        <v>882.88</v>
      </c>
      <c r="E733" s="192">
        <v>1894.82</v>
      </c>
      <c r="F733" s="71">
        <f t="shared" si="167"/>
        <v>214.61806814063067</v>
      </c>
    </row>
    <row r="734" spans="1:6" ht="12.75" customHeight="1" x14ac:dyDescent="0.25">
      <c r="A734" s="70">
        <v>32121</v>
      </c>
      <c r="B734" s="65" t="s">
        <v>1397</v>
      </c>
      <c r="C734" s="278" t="s">
        <v>1398</v>
      </c>
      <c r="D734" s="192">
        <v>25187.75</v>
      </c>
      <c r="E734" s="192">
        <v>26482.78</v>
      </c>
      <c r="F734" s="71">
        <f t="shared" si="167"/>
        <v>105.14150728032476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1459.32</v>
      </c>
      <c r="E736" s="194">
        <v>1118.8800000000001</v>
      </c>
      <c r="F736" s="45">
        <f t="shared" si="167"/>
        <v>76.671326371186581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1817.57</v>
      </c>
      <c r="E738" s="194">
        <v>1773.18</v>
      </c>
      <c r="F738" s="45">
        <f t="shared" si="167"/>
        <v>97.557728175531082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1988</v>
      </c>
      <c r="E744" s="192">
        <v>2496</v>
      </c>
      <c r="F744" s="71">
        <f t="shared" si="170"/>
        <v>125.55331991951711</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7394.98</v>
      </c>
      <c r="E855" s="194">
        <v>7788.62</v>
      </c>
      <c r="F855" s="45">
        <f t="shared" si="169"/>
        <v>105.3230705154037</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2" sqref="E25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724156.67</v>
      </c>
      <c r="E6" s="180">
        <f t="shared" si="0"/>
        <v>798683.09</v>
      </c>
      <c r="F6" s="181">
        <f t="shared" ref="F6:F298" si="1">IF(D6&gt;0,IF(E6/D6&gt;=100,"&gt;&gt;100",E6/D6*100),"-")</f>
        <v>110.29147739535424</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715342.52</v>
      </c>
      <c r="E7" s="79">
        <f t="shared" si="2"/>
        <v>713094.66999999993</v>
      </c>
      <c r="F7" s="71">
        <f t="shared" si="1"/>
        <v>99.685765918122684</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25524.69</v>
      </c>
      <c r="E8" s="79">
        <f>E9+E10-E11</f>
        <v>25524.69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25524.69</v>
      </c>
      <c r="E9" s="192">
        <v>25524.69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689817.83000000007</v>
      </c>
      <c r="E12" s="79">
        <f t="shared" si="3"/>
        <v>687569.98</v>
      </c>
      <c r="F12" s="71">
        <f t="shared" si="1"/>
        <v>99.674138605550382</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591062.93000000005</v>
      </c>
      <c r="E13" s="79">
        <f t="shared" si="4"/>
        <v>589359.67000000004</v>
      </c>
      <c r="F13" s="71">
        <f t="shared" si="1"/>
        <v>99.711831022798194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22734.2</v>
      </c>
      <c r="E14" s="192">
        <v>22734.2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1454551.21</v>
      </c>
      <c r="E15" s="192">
        <v>1471294.96</v>
      </c>
      <c r="F15" s="71">
        <f t="shared" si="1"/>
        <v>101.15112825762938</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660.59</v>
      </c>
      <c r="E17" s="192">
        <v>660.59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886883.07</v>
      </c>
      <c r="E18" s="192">
        <v>905330.08</v>
      </c>
      <c r="F18" s="71">
        <f t="shared" si="1"/>
        <v>102.07998220103582</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33233.53</v>
      </c>
      <c r="E19" s="79">
        <f t="shared" si="5"/>
        <v>31793.640000000014</v>
      </c>
      <c r="F19" s="71">
        <f t="shared" si="1"/>
        <v>95.667357635496487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83483.11</v>
      </c>
      <c r="E20" s="192">
        <v>94036.67</v>
      </c>
      <c r="F20" s="71">
        <f t="shared" si="1"/>
        <v>112.64155108739959</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5374.31</v>
      </c>
      <c r="E21" s="192">
        <v>5374.31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31708.400000000001</v>
      </c>
      <c r="E22" s="192">
        <v>34387.42</v>
      </c>
      <c r="F22" s="71">
        <f t="shared" si="1"/>
        <v>108.44892835967754</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9280.86</v>
      </c>
      <c r="E24" s="192">
        <v>7441.07</v>
      </c>
      <c r="F24" s="71">
        <f t="shared" si="1"/>
        <v>80.176513814452534</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26922.2</v>
      </c>
      <c r="E25" s="192">
        <v>26922.2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35020.910000000003</v>
      </c>
      <c r="E26" s="192">
        <v>35020.910000000003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158556.26</v>
      </c>
      <c r="E28" s="192">
        <v>171388.94</v>
      </c>
      <c r="F28" s="71">
        <f t="shared" si="1"/>
        <v>108.09345528205571</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9533.33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11000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1466.67</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65521.369999999995</v>
      </c>
      <c r="E35" s="79">
        <f t="shared" si="7"/>
        <v>56883.34</v>
      </c>
      <c r="F35" s="71">
        <f t="shared" si="1"/>
        <v>86.816469191654562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58832.27</v>
      </c>
      <c r="E36" s="192">
        <v>50194.239999999998</v>
      </c>
      <c r="F36" s="71">
        <f t="shared" si="1"/>
        <v>85.317530668118025</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6689.1</v>
      </c>
      <c r="E37" s="192">
        <v>6689.1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21704.94</v>
      </c>
      <c r="E54" s="192">
        <v>22366.42</v>
      </c>
      <c r="F54" s="71">
        <f t="shared" si="1"/>
        <v>103.04760114517708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21704.94</v>
      </c>
      <c r="E55" s="192">
        <v>22366.42</v>
      </c>
      <c r="F55" s="71">
        <f t="shared" si="1"/>
        <v>103.04760114517708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8814.15</v>
      </c>
      <c r="E69" s="79">
        <f>E70+E82+E88+E119+E135+E147+E165+E171</f>
        <v>85588.42</v>
      </c>
      <c r="F69" s="71">
        <f t="shared" si="1"/>
        <v>971.03430279720669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1805.04</v>
      </c>
      <c r="E82" s="79">
        <f>SUM(E83:E85)-E86+E87</f>
        <v>1514.01</v>
      </c>
      <c r="F82" s="71">
        <f t="shared" si="1"/>
        <v>83.876811594202906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1805.04</v>
      </c>
      <c r="E87" s="192">
        <v>1514.01</v>
      </c>
      <c r="F87" s="71">
        <f t="shared" si="1"/>
        <v>83.876811594202906</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7009.11</v>
      </c>
      <c r="E147" s="79">
        <f t="shared" si="24"/>
        <v>84074.41</v>
      </c>
      <c r="F147" s="71">
        <f t="shared" si="1"/>
        <v>1199.5019339117234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79777.460000000006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79777.460000000006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115.71</v>
      </c>
      <c r="E160" s="192">
        <v>287.27999999999997</v>
      </c>
      <c r="F160" s="71">
        <f t="shared" si="1"/>
        <v>248.27586206896552</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39</v>
      </c>
      <c r="E161" s="192">
        <v>24</v>
      </c>
      <c r="F161" s="71">
        <f t="shared" si="1"/>
        <v>61.53846153846154</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6854.4</v>
      </c>
      <c r="E162" s="192">
        <v>3985.67</v>
      </c>
      <c r="F162" s="71">
        <f t="shared" si="1"/>
        <v>58.147613211951452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724156.67</v>
      </c>
      <c r="E176" s="79">
        <f>E177+E251</f>
        <v>798683.09</v>
      </c>
      <c r="F176" s="71">
        <f t="shared" si="1"/>
        <v>110.29147739535424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8070.15</v>
      </c>
      <c r="E177" s="79">
        <f>E178+E197+E203+E219+E247+E248</f>
        <v>94105.099999999991</v>
      </c>
      <c r="F177" s="71">
        <f t="shared" si="1"/>
        <v>1166.0886104967069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5902.61</v>
      </c>
      <c r="E178" s="79">
        <f>SUM(E179:E181)+E185+E186+SUM(E194:E196)</f>
        <v>91109.51</v>
      </c>
      <c r="F178" s="71">
        <f t="shared" si="1"/>
        <v>1543.5461600885033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0</v>
      </c>
      <c r="E179" s="192">
        <v>79730.17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5902.61</v>
      </c>
      <c r="E180" s="192">
        <v>11379.34</v>
      </c>
      <c r="F180" s="71">
        <f t="shared" si="1"/>
        <v>192.78488668572041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362.5</v>
      </c>
      <c r="E197" s="79">
        <f>SUM(E198:E202)</f>
        <v>1501.06</v>
      </c>
      <c r="F197" s="71">
        <f t="shared" si="1"/>
        <v>414.08551724137925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362.5</v>
      </c>
      <c r="E199" s="192">
        <v>1501.06</v>
      </c>
      <c r="F199" s="71">
        <f t="shared" ref="F199:F202" si="30">IF(D199&gt;0,IF(E199/D199&gt;=100,"&gt;&gt;100",E199/D199*100),"-")</f>
        <v>414.08551724137925</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1805.04</v>
      </c>
      <c r="E247" s="192">
        <v>1494.53</v>
      </c>
      <c r="F247" s="71">
        <f>IF(D247&gt;0,IF(E247/D247&gt;=100,"&gt;&gt;100",E247/D247*100),"-")</f>
        <v>82.797611133271289</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716086.52</v>
      </c>
      <c r="E251" s="79">
        <f>+E252+E255-E264+E274+E291</f>
        <v>704577.99</v>
      </c>
      <c r="F251" s="71">
        <f t="shared" si="1"/>
        <v>98.392857611675183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715342.52</v>
      </c>
      <c r="E252" s="79">
        <f>E253-E254</f>
        <v>713094.67</v>
      </c>
      <c r="F252" s="71">
        <f t="shared" si="1"/>
        <v>99.685765918122698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715342.52</v>
      </c>
      <c r="E253" s="192">
        <v>713094.67</v>
      </c>
      <c r="F253" s="71">
        <f t="shared" si="1"/>
        <v>99.685765918122698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589.29</v>
      </c>
      <c r="E255" s="79">
        <f>E256-E260</f>
        <v>-88605.42</v>
      </c>
      <c r="F255" s="71">
        <f t="shared" si="1"/>
        <v>-15035.961920276945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589.29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589.29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88605.42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88605.42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154.70999999999998</v>
      </c>
      <c r="E274" s="79">
        <f>SUM(E275:E277)+SUM(E286:E290)</f>
        <v>80088.740000000005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79777.460000000006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79777.460000000006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115.71</v>
      </c>
      <c r="E287" s="192">
        <v>287.27999999999997</v>
      </c>
      <c r="F287" s="71">
        <f t="shared" si="39"/>
        <v>248.27586206896552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39</v>
      </c>
      <c r="E288" s="192">
        <v>24</v>
      </c>
      <c r="F288" s="71">
        <f t="shared" si="39"/>
        <v>61.53846153846154</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22961.22</v>
      </c>
      <c r="E297" s="79">
        <f t="shared" si="42"/>
        <v>22695.77</v>
      </c>
      <c r="F297" s="71">
        <f t="shared" si="1"/>
        <v>98.843920314338689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22961.22</v>
      </c>
      <c r="E298" s="193">
        <v>22695.77</v>
      </c>
      <c r="F298" s="75">
        <f t="shared" si="1"/>
        <v>98.843920314338689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7009.11</v>
      </c>
      <c r="E303" s="192">
        <v>84074.41</v>
      </c>
      <c r="F303" s="71">
        <f t="shared" si="43"/>
        <v>1199.5019339117234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1805.04</v>
      </c>
      <c r="E308" s="192">
        <v>1514.01</v>
      </c>
      <c r="F308" s="71">
        <f t="shared" si="43"/>
        <v>83.876811594202906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6854.4</v>
      </c>
      <c r="E335" s="192">
        <v>3985.67</v>
      </c>
      <c r="F335" s="71">
        <f t="shared" si="43"/>
        <v>58.147613211951452</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5902.61</v>
      </c>
      <c r="E337" s="192">
        <v>91109.51</v>
      </c>
      <c r="F337" s="71">
        <f t="shared" si="43"/>
        <v>1543.5461600885033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362.5</v>
      </c>
      <c r="E339" s="192">
        <v>1501.06</v>
      </c>
      <c r="F339" s="71">
        <f t="shared" si="43"/>
        <v>414.08551724137925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1805.04</v>
      </c>
      <c r="E380" s="192">
        <v>1494.53</v>
      </c>
      <c r="F380" s="71">
        <f t="shared" si="44"/>
        <v>82.797611133271289</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22961.22</v>
      </c>
      <c r="E387" s="192">
        <v>22695.77</v>
      </c>
      <c r="F387" s="71">
        <f t="shared" si="44"/>
        <v>98.843920314338689</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1029784.6000000001</v>
      </c>
      <c r="E114" s="60">
        <f t="shared" si="22"/>
        <v>1134702.1500000001</v>
      </c>
      <c r="F114" s="45">
        <f t="shared" si="1"/>
        <v>110.18830054362824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988701.79</v>
      </c>
      <c r="E115" s="60">
        <f t="shared" si="23"/>
        <v>1092322.6100000001</v>
      </c>
      <c r="F115" s="45">
        <f t="shared" si="1"/>
        <v>110.48049280865568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988701.79</v>
      </c>
      <c r="E117" s="194">
        <v>1092322.6100000001</v>
      </c>
      <c r="F117" s="45">
        <f t="shared" si="1"/>
        <v>110.48049280865568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41082.81</v>
      </c>
      <c r="E126" s="194">
        <v>42379.54</v>
      </c>
      <c r="F126" s="45">
        <f t="shared" si="1"/>
        <v>103.15638097783477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1029784.6000000001</v>
      </c>
      <c r="E141" s="81">
        <f t="shared" si="28"/>
        <v>1134702.1500000001</v>
      </c>
      <c r="F141" s="61">
        <f t="shared" si="1"/>
        <v>110.18830054362824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33714.18</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33714.18</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33714.18</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33714.18</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6" sqref="D2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8070.15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1155231.0100000002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9159.11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1101214.1600000001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965364.06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127730.79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7788.62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320.05</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10.64</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42677.22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2180.52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1069196.06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9469.6200000000008</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1016007.26</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885633.89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122254.06</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7788.62</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320.05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10.64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41538.660000000003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2180.52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94105.100000000093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94105.099999999991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91109.51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1501.06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1494.53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8416</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Jalžabetić</cp:lastModifiedBy>
  <cp:lastPrinted>2026-01-26T07:52:23Z</cp:lastPrinted>
  <dcterms:created xsi:type="dcterms:W3CDTF">2022-04-01T05:14:30Z</dcterms:created>
  <dcterms:modified xsi:type="dcterms:W3CDTF">2026-01-26T07:52:26Z</dcterms:modified>
</cp:coreProperties>
</file>